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АО ВК РЭК (2)" sheetId="47" r:id="rId1"/>
    <sheet name="АО ВК РЭК" sheetId="49" r:id="rId2"/>
  </sheets>
  <externalReferences>
    <externalReference r:id="rId3"/>
  </externalReferences>
  <definedNames>
    <definedName name="_xlnm.Print_Area" localSheetId="1">'АО ВК РЭК'!$A$1:$I$31</definedName>
    <definedName name="_xlnm.Print_Area" localSheetId="0">'АО ВК РЭК (2)'!$A$1:$I$8</definedName>
  </definedNames>
  <calcPr calcId="145621"/>
  <fileRecoveryPr autoRecover="0"/>
</workbook>
</file>

<file path=xl/calcChain.xml><?xml version="1.0" encoding="utf-8"?>
<calcChain xmlns="http://schemas.openxmlformats.org/spreadsheetml/2006/main">
  <c r="G26" i="49" l="1"/>
  <c r="B26" i="49"/>
  <c r="H21" i="49"/>
  <c r="G21" i="49"/>
  <c r="D21" i="49"/>
  <c r="H17" i="49"/>
  <c r="H5" i="49" s="1"/>
  <c r="G17" i="49"/>
  <c r="D17" i="49"/>
  <c r="G6" i="49"/>
  <c r="D6" i="49"/>
  <c r="G5" i="49" l="1"/>
  <c r="K5" i="49" s="1"/>
  <c r="L5" i="49" s="1"/>
  <c r="G5" i="47"/>
  <c r="H5" i="47" l="1"/>
</calcChain>
</file>

<file path=xl/sharedStrings.xml><?xml version="1.0" encoding="utf-8"?>
<sst xmlns="http://schemas.openxmlformats.org/spreadsheetml/2006/main" count="156" uniqueCount="79">
  <si>
    <t>№ п/п</t>
  </si>
  <si>
    <t>Наименование работ:</t>
  </si>
  <si>
    <t>Един. измер.</t>
  </si>
  <si>
    <t>Кол-во</t>
  </si>
  <si>
    <t>1.1</t>
  </si>
  <si>
    <t>км</t>
  </si>
  <si>
    <t>шт.</t>
  </si>
  <si>
    <t>Место расположения объекта</t>
  </si>
  <si>
    <t xml:space="preserve">Срок исполнения </t>
  </si>
  <si>
    <t>Стадия исполнения с приложением фото-, видеосъемки-</t>
  </si>
  <si>
    <t>План</t>
  </si>
  <si>
    <t>Факт</t>
  </si>
  <si>
    <t>1.2</t>
  </si>
  <si>
    <t>1.3</t>
  </si>
  <si>
    <t>1.4</t>
  </si>
  <si>
    <t>1.5</t>
  </si>
  <si>
    <t>1.6</t>
  </si>
  <si>
    <t>1.7</t>
  </si>
  <si>
    <t>1.8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</si>
  <si>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</si>
  <si>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</si>
  <si>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2.1</t>
  </si>
  <si>
    <t>2.2</t>
  </si>
  <si>
    <t>Модернизация и реконструкция ВЛ-0,4 кВ</t>
  </si>
  <si>
    <t>г.Семей</t>
  </si>
  <si>
    <t>Модернизация  и реконструкция ПС</t>
  </si>
  <si>
    <t>3.1</t>
  </si>
  <si>
    <t>3.2</t>
  </si>
  <si>
    <t>3.3</t>
  </si>
  <si>
    <t>3.4</t>
  </si>
  <si>
    <t>3.5</t>
  </si>
  <si>
    <t>3.6</t>
  </si>
  <si>
    <t>3.7</t>
  </si>
  <si>
    <t>3.8</t>
  </si>
  <si>
    <t>Стоимость мероприятий, тыс.тенге без НДС</t>
  </si>
  <si>
    <t>1.9</t>
  </si>
  <si>
    <t>1.10</t>
  </si>
  <si>
    <t>Экспертиза ПСД устройств релейной защиты ВЛ-110 кВ Л-105/106</t>
  </si>
  <si>
    <t>Строительство Центра Управления сетями АО "ВК РЭК (ЦУС)"</t>
  </si>
  <si>
    <t>2.3</t>
  </si>
  <si>
    <t>Модернизация и реконструкция КЛ-6/10-0,4  кВ</t>
  </si>
  <si>
    <t>г.Усть-Каменогорск</t>
  </si>
  <si>
    <t>г.Усть-Каменогорск, г.Семей</t>
  </si>
  <si>
    <t>Реконструкция и модернизация ПС-110/35/10/6 кВ №24 Глубоковский РЭС (переходящий объект 2019-2020г.г.)</t>
  </si>
  <si>
    <t>Модернизация и реконструкция ПС КШТ</t>
  </si>
  <si>
    <t>3.9</t>
  </si>
  <si>
    <t>3.10</t>
  </si>
  <si>
    <t>Всего по ИП 2020 г:</t>
  </si>
  <si>
    <t>ВКО</t>
  </si>
  <si>
    <t>2-4 квартал</t>
  </si>
  <si>
    <t>Восточно-Казахстанская область</t>
  </si>
  <si>
    <t>Модернизация и реконструкция ВЛ-110/35кВ</t>
  </si>
  <si>
    <t>Замена ОД/КЗ 110 кВ на элегазовый выключатель 110 кВ</t>
  </si>
  <si>
    <t>Замена В -35 кВ на элегазовый выключатель 35 кВ</t>
  </si>
  <si>
    <t>Замена аккумуляторной батареи</t>
  </si>
  <si>
    <t>Замена В-10 кВ на  вакуммный выключатель 10 кВ (ретрофиты)</t>
  </si>
  <si>
    <t xml:space="preserve">Модернизация и реконструкция ТП, КТП, РП 6/10кВ </t>
  </si>
  <si>
    <t>г.Алтай, г.Усть-Каменогорск,г.Семей, г.Риддер, Аягоз</t>
  </si>
  <si>
    <t>Модернизация и реконструкция ПС №11</t>
  </si>
  <si>
    <t>Модернизация и реконструкция ПС "Левобережная"</t>
  </si>
  <si>
    <t>Разработка ПСД ВЛ-6/10 кВ</t>
  </si>
  <si>
    <t>Экспертиза ПСД по модернизации и реконструкции КЛ 6-10/0,4 кВ</t>
  </si>
  <si>
    <t xml:space="preserve">Экспертиза ПСД по модернизации и реконструкции ВЛ-0,4 кВ  </t>
  </si>
  <si>
    <t xml:space="preserve">Экспертиза ПСД по строительству ВЛ 10/6кВ </t>
  </si>
  <si>
    <t>Проектирование систем автоматической пожарной сигнализации</t>
  </si>
  <si>
    <t>Экпертиза ПСД "Модернизация и реконструкция ПС №2 г. Семей"</t>
  </si>
  <si>
    <t>Экпертиза ПСД "Модернизация и реконструкция ПС №3 г. Семей"</t>
  </si>
  <si>
    <t>Экпертиза ПСД "Модернизация и реконструкция ПС №7 г. Семей"</t>
  </si>
  <si>
    <t>г.Усть-Каменогорск, г.Семей, г.Риддер</t>
  </si>
  <si>
    <t>г.Усть-Каменогрск</t>
  </si>
  <si>
    <t xml:space="preserve">Самарка, </t>
  </si>
  <si>
    <t>п.Белоусовка</t>
  </si>
  <si>
    <t>п.Глубокое</t>
  </si>
  <si>
    <t>1-4 квартал</t>
  </si>
  <si>
    <t xml:space="preserve">Проведены тендерные процедуры, заключены договора, согласовываются графики выполнения работ по мероприятиям.  </t>
  </si>
  <si>
    <t xml:space="preserve">Информация о ходе исполнения инвестиционной программы АО "Восточно-Казахстанская Регеональная Энергетическая Компания" за 1 квартал 2020 г. </t>
  </si>
  <si>
    <t>Заключены договора по разработке ПСД, идёт сбор исходных данных. По прохождению  вневедомственной экспертизы ведутся работы по подготовке документов для загрузки на портал.</t>
  </si>
  <si>
    <t>Заключены договора с подрядными организациями, утверждёны графики выполнения работ. Ведутся работы по закупу и поставке материалов, оборудования (комплектов аккумуляторных батарей, элегазовых выключателей 110кВ, выключателей 6/10кВ и КТПБ) до объектов, начало выполнения строительно-монтажных работ планируется согласно графиков.</t>
  </si>
  <si>
    <t>Заключены договора с подрядными организациями на выполнение работ, утверждены графики выполнения работ. Ведутся работы по закупу и поставке материалов, оборудования до объектов, начало выполнения строительно-монтажных работ планируется согласно графиков.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</si>
</sst>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</numFmts>
  <fonts count="50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7">
    <xf numFmtId="0" fontId="0" fillId="0" borderId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9" applyNumberFormat="0" applyAlignment="0" applyProtection="0"/>
    <xf numFmtId="0" fontId="26" fillId="8" borderId="10" applyNumberFormat="0" applyAlignment="0" applyProtection="0"/>
    <xf numFmtId="0" fontId="27" fillId="8" borderId="9" applyNumberFormat="0" applyAlignment="0" applyProtection="0"/>
    <xf numFmtId="0" fontId="28" fillId="0" borderId="11" applyNumberFormat="0" applyFill="0" applyAlignment="0" applyProtection="0"/>
    <xf numFmtId="0" fontId="29" fillId="9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7" fillId="0" borderId="0"/>
    <xf numFmtId="0" fontId="40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35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35" fillId="10" borderId="13" applyNumberFormat="0" applyFont="0" applyAlignment="0" applyProtection="0"/>
    <xf numFmtId="0" fontId="1" fillId="10" borderId="13" applyNumberFormat="0" applyFont="0" applyAlignment="0" applyProtection="0"/>
    <xf numFmtId="0" fontId="40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25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25" borderId="0" applyNumberFormat="0" applyBorder="0" applyAlignment="0" applyProtection="0"/>
    <xf numFmtId="0" fontId="1" fillId="10" borderId="13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20" borderId="0" applyNumberFormat="0" applyBorder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6" borderId="0" applyNumberFormat="0" applyBorder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3" fontId="13" fillId="0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5" fillId="0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3" fontId="47" fillId="0" borderId="1" xfId="348" applyNumberFormat="1" applyFont="1" applyFill="1" applyBorder="1" applyAlignment="1">
      <alignment horizontal="right" vertical="center" wrapText="1" indent="1"/>
    </xf>
    <xf numFmtId="0" fontId="2" fillId="2" borderId="0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1557">
    <cellStyle name="20% -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-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-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-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-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-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-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-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-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-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-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-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~1.SHA/AppData/Local/Temp/1.&#1050;&#1086;&#1085;&#1090;&#1088;&#1086;&#1083;&#1100;%20&#1080;&#1089;&#1087;&#1086;&#1083;&#1085;&#1077;&#1085;&#1080;&#1103;%20&#1048;&#1055;%202020%20&#1079;&#1072;%20&#1084;&#1072;&#1088;&#1090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авили"/>
      <sheetName val="приложение №1"/>
    </sheetNames>
    <sheetDataSet>
      <sheetData sheetId="0" refreshError="1"/>
      <sheetData sheetId="1">
        <row r="220">
          <cell r="C220" t="str">
            <v>Замена В -110 кВ на элегазовый выключатель 110 кВ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0"/>
  <sheetViews>
    <sheetView tabSelected="1" view="pageBreakPreview" zoomScale="70" zoomScaleSheetLayoutView="70" workbookViewId="0">
      <selection activeCell="J9" sqref="J9"/>
    </sheetView>
  </sheetViews>
  <sheetFormatPr defaultRowHeight="15" x14ac:dyDescent="0.25"/>
  <cols>
    <col min="1" max="1" width="8.140625" style="7" customWidth="1"/>
    <col min="2" max="2" width="53.8554687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4.42578125" style="7" customWidth="1"/>
    <col min="8" max="8" width="14.28515625" style="7" customWidth="1"/>
    <col min="9" max="9" width="80.140625" style="7" customWidth="1"/>
    <col min="10" max="10" width="48.5703125" style="7" customWidth="1"/>
    <col min="11" max="16384" width="9.140625" style="7"/>
  </cols>
  <sheetData>
    <row r="1" spans="1:21" ht="30.75" customHeight="1" x14ac:dyDescent="0.25">
      <c r="A1" s="89" t="s">
        <v>75</v>
      </c>
      <c r="B1" s="90"/>
      <c r="C1" s="90"/>
      <c r="D1" s="90"/>
      <c r="E1" s="90"/>
      <c r="F1" s="90"/>
      <c r="G1" s="90"/>
      <c r="H1" s="90"/>
      <c r="I1" s="90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43.5" customHeight="1" x14ac:dyDescent="0.25">
      <c r="A3" s="91" t="s">
        <v>0</v>
      </c>
      <c r="B3" s="92" t="s">
        <v>1</v>
      </c>
      <c r="C3" s="91" t="s">
        <v>2</v>
      </c>
      <c r="D3" s="91" t="s">
        <v>3</v>
      </c>
      <c r="E3" s="91" t="s">
        <v>7</v>
      </c>
      <c r="F3" s="91" t="s">
        <v>8</v>
      </c>
      <c r="G3" s="94" t="s">
        <v>34</v>
      </c>
      <c r="H3" s="94"/>
      <c r="I3" s="92" t="s">
        <v>9</v>
      </c>
    </row>
    <row r="4" spans="1:21" ht="23.25" customHeight="1" x14ac:dyDescent="0.25">
      <c r="A4" s="91"/>
      <c r="B4" s="93"/>
      <c r="C4" s="91"/>
      <c r="D4" s="91"/>
      <c r="E4" s="91"/>
      <c r="F4" s="91"/>
      <c r="G4" s="77" t="s">
        <v>10</v>
      </c>
      <c r="H4" s="77" t="s">
        <v>11</v>
      </c>
      <c r="I4" s="93"/>
    </row>
    <row r="5" spans="1:21" s="17" customFormat="1" ht="33" customHeight="1" x14ac:dyDescent="0.25">
      <c r="A5" s="14"/>
      <c r="B5" s="53" t="s">
        <v>47</v>
      </c>
      <c r="C5" s="15"/>
      <c r="D5" s="6"/>
      <c r="E5" s="6"/>
      <c r="F5" s="6"/>
      <c r="G5" s="46">
        <f>G6+G7+G8</f>
        <v>4685261.2559799999</v>
      </c>
      <c r="H5" s="46">
        <f>H6+H7+H8</f>
        <v>0</v>
      </c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61" customFormat="1" ht="65.25" customHeight="1" x14ac:dyDescent="0.25">
      <c r="A6" s="33">
        <v>1</v>
      </c>
      <c r="B6" s="78" t="s">
        <v>19</v>
      </c>
      <c r="C6" s="23" t="s">
        <v>6</v>
      </c>
      <c r="D6" s="24">
        <v>80</v>
      </c>
      <c r="E6" s="24" t="s">
        <v>50</v>
      </c>
      <c r="F6" s="79" t="s">
        <v>73</v>
      </c>
      <c r="G6" s="42">
        <v>195641</v>
      </c>
      <c r="H6" s="42">
        <v>0</v>
      </c>
      <c r="I6" s="85" t="s">
        <v>76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3" customFormat="1" ht="71.25" customHeight="1" x14ac:dyDescent="0.25">
      <c r="A7" s="80">
        <v>2</v>
      </c>
      <c r="B7" s="81" t="s">
        <v>20</v>
      </c>
      <c r="C7" s="82" t="s">
        <v>5</v>
      </c>
      <c r="D7" s="83">
        <v>111.855</v>
      </c>
      <c r="E7" s="82" t="s">
        <v>50</v>
      </c>
      <c r="F7" s="79" t="s">
        <v>73</v>
      </c>
      <c r="G7" s="42">
        <v>1488830.6827</v>
      </c>
      <c r="H7" s="42">
        <v>0</v>
      </c>
      <c r="I7" s="86" t="s">
        <v>78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9" customFormat="1" ht="99" customHeight="1" x14ac:dyDescent="0.25">
      <c r="A8" s="80">
        <v>3</v>
      </c>
      <c r="B8" s="81" t="s">
        <v>25</v>
      </c>
      <c r="C8" s="82" t="s">
        <v>6</v>
      </c>
      <c r="D8" s="84">
        <v>42</v>
      </c>
      <c r="E8" s="80" t="s">
        <v>50</v>
      </c>
      <c r="F8" s="79" t="s">
        <v>73</v>
      </c>
      <c r="G8" s="73">
        <v>3000789.5732800001</v>
      </c>
      <c r="H8" s="73">
        <v>0</v>
      </c>
      <c r="I8" s="87" t="s">
        <v>77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3" customFormat="1" ht="67.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3" customFormat="1" ht="18.7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</sheetData>
  <mergeCells count="10">
    <mergeCell ref="A9:I9"/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3"/>
  <sheetViews>
    <sheetView view="pageBreakPreview" zoomScale="70" zoomScaleSheetLayoutView="70" workbookViewId="0">
      <selection activeCell="B19" sqref="B19"/>
    </sheetView>
  </sheetViews>
  <sheetFormatPr defaultRowHeight="15" outlineLevelRow="1" x14ac:dyDescent="0.25"/>
  <cols>
    <col min="1" max="1" width="8.140625" style="7" customWidth="1"/>
    <col min="2" max="2" width="61.570312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4.42578125" style="7" customWidth="1"/>
    <col min="8" max="8" width="17.5703125" style="7" customWidth="1"/>
    <col min="9" max="9" width="78" style="7" customWidth="1"/>
    <col min="10" max="10" width="48.5703125" style="7" customWidth="1"/>
    <col min="11" max="16384" width="9.140625" style="7"/>
  </cols>
  <sheetData>
    <row r="1" spans="1:13" ht="30.75" customHeight="1" x14ac:dyDescent="0.25">
      <c r="A1" s="98" t="s">
        <v>75</v>
      </c>
      <c r="B1" s="99"/>
      <c r="C1" s="99"/>
      <c r="D1" s="99"/>
      <c r="E1" s="99"/>
      <c r="F1" s="99"/>
      <c r="G1" s="99"/>
      <c r="H1" s="99"/>
      <c r="I1" s="99"/>
    </row>
    <row r="2" spans="1:13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13" ht="48.75" customHeight="1" x14ac:dyDescent="0.25">
      <c r="A3" s="91" t="s">
        <v>0</v>
      </c>
      <c r="B3" s="92" t="s">
        <v>1</v>
      </c>
      <c r="C3" s="91" t="s">
        <v>2</v>
      </c>
      <c r="D3" s="91" t="s">
        <v>3</v>
      </c>
      <c r="E3" s="91" t="s">
        <v>7</v>
      </c>
      <c r="F3" s="91" t="s">
        <v>8</v>
      </c>
      <c r="G3" s="94" t="s">
        <v>34</v>
      </c>
      <c r="H3" s="94"/>
      <c r="I3" s="100" t="s">
        <v>9</v>
      </c>
    </row>
    <row r="4" spans="1:13" ht="23.25" customHeight="1" x14ac:dyDescent="0.25">
      <c r="A4" s="91"/>
      <c r="B4" s="93"/>
      <c r="C4" s="91"/>
      <c r="D4" s="91"/>
      <c r="E4" s="91"/>
      <c r="F4" s="91"/>
      <c r="G4" s="77" t="s">
        <v>10</v>
      </c>
      <c r="H4" s="77" t="s">
        <v>11</v>
      </c>
      <c r="I4" s="101"/>
    </row>
    <row r="5" spans="1:13" s="17" customFormat="1" ht="19.5" x14ac:dyDescent="0.25">
      <c r="A5" s="14"/>
      <c r="B5" s="53" t="s">
        <v>47</v>
      </c>
      <c r="C5" s="15"/>
      <c r="D5" s="6"/>
      <c r="E5" s="6"/>
      <c r="F5" s="6"/>
      <c r="G5" s="46">
        <f>G6+G17+G21</f>
        <v>4685261.2559799999</v>
      </c>
      <c r="H5" s="46">
        <f>H6+H17+H21</f>
        <v>0</v>
      </c>
      <c r="I5" s="16"/>
      <c r="J5" s="75">
        <v>4685261.2559799999</v>
      </c>
      <c r="K5" s="45">
        <f>J5-G5</f>
        <v>0</v>
      </c>
      <c r="L5" s="45">
        <f>ROUND(K5,5)</f>
        <v>0</v>
      </c>
      <c r="M5" s="17">
        <v>112140.21706</v>
      </c>
    </row>
    <row r="6" spans="1:13" s="61" customFormat="1" ht="44.25" customHeight="1" collapsed="1" x14ac:dyDescent="0.25">
      <c r="A6" s="56">
        <v>1</v>
      </c>
      <c r="B6" s="57" t="s">
        <v>19</v>
      </c>
      <c r="C6" s="58" t="s">
        <v>6</v>
      </c>
      <c r="D6" s="59">
        <f>SUM(D7:D16)</f>
        <v>80</v>
      </c>
      <c r="E6" s="59" t="s">
        <v>50</v>
      </c>
      <c r="F6" s="60" t="s">
        <v>73</v>
      </c>
      <c r="G6" s="47">
        <f>SUM(G7:G16)</f>
        <v>195641</v>
      </c>
      <c r="H6" s="47">
        <v>0</v>
      </c>
      <c r="I6" s="95" t="s">
        <v>74</v>
      </c>
    </row>
    <row r="7" spans="1:13" s="17" customFormat="1" ht="28.5" hidden="1" customHeight="1" outlineLevel="1" x14ac:dyDescent="0.25">
      <c r="A7" s="22" t="s">
        <v>4</v>
      </c>
      <c r="B7" s="71" t="s">
        <v>60</v>
      </c>
      <c r="C7" s="23" t="s">
        <v>6</v>
      </c>
      <c r="D7" s="24">
        <v>3</v>
      </c>
      <c r="E7" s="33" t="s">
        <v>48</v>
      </c>
      <c r="F7" s="60" t="s">
        <v>73</v>
      </c>
      <c r="G7" s="42">
        <v>37000</v>
      </c>
      <c r="H7" s="25"/>
      <c r="I7" s="96"/>
    </row>
    <row r="8" spans="1:13" s="17" customFormat="1" ht="65.25" hidden="1" customHeight="1" outlineLevel="1" x14ac:dyDescent="0.25">
      <c r="A8" s="22" t="s">
        <v>12</v>
      </c>
      <c r="B8" s="72" t="s">
        <v>61</v>
      </c>
      <c r="C8" s="23" t="s">
        <v>6</v>
      </c>
      <c r="D8" s="24">
        <v>33</v>
      </c>
      <c r="E8" s="33" t="s">
        <v>68</v>
      </c>
      <c r="F8" s="60" t="s">
        <v>73</v>
      </c>
      <c r="G8" s="43">
        <v>11715</v>
      </c>
      <c r="H8" s="25"/>
      <c r="I8" s="96"/>
    </row>
    <row r="9" spans="1:13" s="17" customFormat="1" ht="44.25" hidden="1" customHeight="1" outlineLevel="1" x14ac:dyDescent="0.25">
      <c r="A9" s="28" t="s">
        <v>13</v>
      </c>
      <c r="B9" s="72" t="s">
        <v>62</v>
      </c>
      <c r="C9" s="32" t="s">
        <v>6</v>
      </c>
      <c r="D9" s="29">
        <v>22</v>
      </c>
      <c r="E9" s="30" t="s">
        <v>42</v>
      </c>
      <c r="F9" s="60" t="s">
        <v>73</v>
      </c>
      <c r="G9" s="42">
        <v>5500</v>
      </c>
      <c r="H9" s="31"/>
      <c r="I9" s="96"/>
      <c r="J9" s="45"/>
    </row>
    <row r="10" spans="1:13" s="17" customFormat="1" ht="53.25" hidden="1" customHeight="1" outlineLevel="1" x14ac:dyDescent="0.25">
      <c r="A10" s="28" t="s">
        <v>14</v>
      </c>
      <c r="B10" s="72" t="s">
        <v>37</v>
      </c>
      <c r="C10" s="32" t="s">
        <v>6</v>
      </c>
      <c r="D10" s="29">
        <v>1</v>
      </c>
      <c r="E10" s="30" t="s">
        <v>24</v>
      </c>
      <c r="F10" s="60" t="s">
        <v>73</v>
      </c>
      <c r="G10" s="44">
        <v>4400</v>
      </c>
      <c r="H10" s="43"/>
      <c r="I10" s="96"/>
    </row>
    <row r="11" spans="1:13" s="17" customFormat="1" ht="51.75" hidden="1" customHeight="1" outlineLevel="1" x14ac:dyDescent="0.25">
      <c r="A11" s="22" t="s">
        <v>15</v>
      </c>
      <c r="B11" s="72" t="s">
        <v>63</v>
      </c>
      <c r="C11" s="23" t="s">
        <v>6</v>
      </c>
      <c r="D11" s="24">
        <v>1</v>
      </c>
      <c r="E11" s="33" t="s">
        <v>24</v>
      </c>
      <c r="F11" s="60" t="s">
        <v>73</v>
      </c>
      <c r="G11" s="42">
        <v>3000</v>
      </c>
      <c r="H11" s="26"/>
      <c r="I11" s="96"/>
    </row>
    <row r="12" spans="1:13" s="17" customFormat="1" ht="37.5" hidden="1" customHeight="1" outlineLevel="1" x14ac:dyDescent="0.25">
      <c r="A12" s="22" t="s">
        <v>16</v>
      </c>
      <c r="B12" s="72" t="s">
        <v>64</v>
      </c>
      <c r="C12" s="23" t="s">
        <v>6</v>
      </c>
      <c r="D12" s="24">
        <v>16</v>
      </c>
      <c r="E12" s="33" t="s">
        <v>48</v>
      </c>
      <c r="F12" s="60" t="s">
        <v>73</v>
      </c>
      <c r="G12" s="42">
        <v>25200</v>
      </c>
      <c r="H12" s="26"/>
      <c r="I12" s="96"/>
    </row>
    <row r="13" spans="1:13" s="17" customFormat="1" ht="58.5" hidden="1" customHeight="1" outlineLevel="1" x14ac:dyDescent="0.25">
      <c r="A13" s="22" t="s">
        <v>17</v>
      </c>
      <c r="B13" s="69" t="s">
        <v>65</v>
      </c>
      <c r="C13" s="23" t="s">
        <v>6</v>
      </c>
      <c r="D13" s="24">
        <v>1</v>
      </c>
      <c r="E13" s="33" t="s">
        <v>24</v>
      </c>
      <c r="F13" s="60" t="s">
        <v>73</v>
      </c>
      <c r="G13" s="42">
        <v>5600</v>
      </c>
      <c r="H13" s="26"/>
      <c r="I13" s="96"/>
    </row>
    <row r="14" spans="1:13" s="17" customFormat="1" ht="92.25" hidden="1" customHeight="1" outlineLevel="1" x14ac:dyDescent="0.25">
      <c r="A14" s="22" t="s">
        <v>18</v>
      </c>
      <c r="B14" s="69" t="s">
        <v>66</v>
      </c>
      <c r="C14" s="23" t="s">
        <v>6</v>
      </c>
      <c r="D14" s="24">
        <v>1</v>
      </c>
      <c r="E14" s="33" t="s">
        <v>24</v>
      </c>
      <c r="F14" s="60" t="s">
        <v>73</v>
      </c>
      <c r="G14" s="42">
        <v>4000</v>
      </c>
      <c r="H14" s="26"/>
      <c r="I14" s="96"/>
    </row>
    <row r="15" spans="1:13" s="17" customFormat="1" ht="38.25" hidden="1" customHeight="1" outlineLevel="1" x14ac:dyDescent="0.25">
      <c r="A15" s="22" t="s">
        <v>35</v>
      </c>
      <c r="B15" s="69" t="s">
        <v>67</v>
      </c>
      <c r="C15" s="23" t="s">
        <v>6</v>
      </c>
      <c r="D15" s="24">
        <v>1</v>
      </c>
      <c r="E15" s="33" t="s">
        <v>24</v>
      </c>
      <c r="F15" s="60" t="s">
        <v>73</v>
      </c>
      <c r="G15" s="42">
        <v>4200</v>
      </c>
      <c r="H15" s="42"/>
      <c r="I15" s="96"/>
    </row>
    <row r="16" spans="1:13" s="17" customFormat="1" ht="35.25" hidden="1" customHeight="1" outlineLevel="1" x14ac:dyDescent="0.25">
      <c r="A16" s="22" t="s">
        <v>36</v>
      </c>
      <c r="B16" s="70" t="s">
        <v>38</v>
      </c>
      <c r="C16" s="23" t="s">
        <v>6</v>
      </c>
      <c r="D16" s="24">
        <v>1</v>
      </c>
      <c r="E16" s="33" t="s">
        <v>41</v>
      </c>
      <c r="F16" s="60" t="s">
        <v>73</v>
      </c>
      <c r="G16" s="42">
        <v>95026</v>
      </c>
      <c r="H16" s="25"/>
      <c r="I16" s="96"/>
    </row>
    <row r="17" spans="1:10" s="13" customFormat="1" ht="51" customHeight="1" x14ac:dyDescent="0.25">
      <c r="A17" s="37">
        <v>2</v>
      </c>
      <c r="B17" s="38" t="s">
        <v>20</v>
      </c>
      <c r="C17" s="39" t="s">
        <v>5</v>
      </c>
      <c r="D17" s="48">
        <f>SUM(D18:D20)</f>
        <v>111.855</v>
      </c>
      <c r="E17" s="39" t="s">
        <v>50</v>
      </c>
      <c r="F17" s="60" t="s">
        <v>73</v>
      </c>
      <c r="G17" s="47">
        <f>SUM(G18:G20)</f>
        <v>1488830.6827</v>
      </c>
      <c r="H17" s="47">
        <f>SUM(H18:H19)</f>
        <v>0</v>
      </c>
      <c r="I17" s="96"/>
    </row>
    <row r="18" spans="1:10" s="13" customFormat="1" ht="15.75" customHeight="1" outlineLevel="1" x14ac:dyDescent="0.25">
      <c r="A18" s="11" t="s">
        <v>21</v>
      </c>
      <c r="B18" s="62" t="s">
        <v>51</v>
      </c>
      <c r="C18" s="9" t="s">
        <v>5</v>
      </c>
      <c r="D18" s="74">
        <v>59</v>
      </c>
      <c r="E18" s="55" t="s">
        <v>48</v>
      </c>
      <c r="F18" s="60" t="s">
        <v>73</v>
      </c>
      <c r="G18" s="34">
        <v>894151.09299999988</v>
      </c>
      <c r="H18" s="34"/>
      <c r="I18" s="96"/>
    </row>
    <row r="19" spans="1:10" s="13" customFormat="1" ht="29.25" customHeight="1" outlineLevel="1" x14ac:dyDescent="0.25">
      <c r="A19" s="11" t="s">
        <v>22</v>
      </c>
      <c r="B19" s="18" t="s">
        <v>23</v>
      </c>
      <c r="C19" s="20" t="s">
        <v>5</v>
      </c>
      <c r="D19" s="21">
        <v>47.685000000000002</v>
      </c>
      <c r="E19" s="55" t="s">
        <v>48</v>
      </c>
      <c r="F19" s="60" t="s">
        <v>73</v>
      </c>
      <c r="G19" s="34">
        <v>482235.43270000018</v>
      </c>
      <c r="H19" s="34"/>
      <c r="I19" s="96"/>
    </row>
    <row r="20" spans="1:10" s="13" customFormat="1" ht="24.75" customHeight="1" outlineLevel="1" x14ac:dyDescent="0.25">
      <c r="A20" s="11" t="s">
        <v>39</v>
      </c>
      <c r="B20" s="18" t="s">
        <v>40</v>
      </c>
      <c r="C20" s="20" t="s">
        <v>5</v>
      </c>
      <c r="D20" s="21">
        <v>5.17</v>
      </c>
      <c r="E20" s="55" t="s">
        <v>48</v>
      </c>
      <c r="F20" s="60" t="s">
        <v>73</v>
      </c>
      <c r="G20" s="34">
        <v>112444.15699999999</v>
      </c>
      <c r="H20" s="34"/>
      <c r="I20" s="96"/>
    </row>
    <row r="21" spans="1:10" s="19" customFormat="1" ht="46.5" customHeight="1" collapsed="1" x14ac:dyDescent="0.25">
      <c r="A21" s="37">
        <v>3</v>
      </c>
      <c r="B21" s="38" t="s">
        <v>25</v>
      </c>
      <c r="C21" s="39" t="s">
        <v>6</v>
      </c>
      <c r="D21" s="41">
        <f>SUM(D22:D31)</f>
        <v>42</v>
      </c>
      <c r="E21" s="37" t="s">
        <v>50</v>
      </c>
      <c r="F21" s="60" t="s">
        <v>73</v>
      </c>
      <c r="G21" s="40">
        <f>SUM(G22:G31)</f>
        <v>3000789.5732800001</v>
      </c>
      <c r="H21" s="40">
        <f>SUM(H27:H31)</f>
        <v>0</v>
      </c>
      <c r="I21" s="97"/>
    </row>
    <row r="22" spans="1:10" s="19" customFormat="1" ht="35.25" hidden="1" customHeight="1" outlineLevel="1" x14ac:dyDescent="0.25">
      <c r="A22" s="63" t="s">
        <v>26</v>
      </c>
      <c r="B22" s="12" t="s">
        <v>43</v>
      </c>
      <c r="C22" s="64"/>
      <c r="D22" s="8">
        <v>1</v>
      </c>
      <c r="E22" s="36" t="s">
        <v>71</v>
      </c>
      <c r="F22" s="10"/>
      <c r="G22" s="34">
        <v>381137.348</v>
      </c>
      <c r="H22" s="35"/>
      <c r="I22" s="65"/>
    </row>
    <row r="23" spans="1:10" s="19" customFormat="1" ht="21" hidden="1" customHeight="1" outlineLevel="1" x14ac:dyDescent="0.25">
      <c r="A23" s="63" t="s">
        <v>27</v>
      </c>
      <c r="B23" s="66" t="s">
        <v>44</v>
      </c>
      <c r="C23" s="64"/>
      <c r="D23" s="8">
        <v>1</v>
      </c>
      <c r="E23" s="36" t="s">
        <v>69</v>
      </c>
      <c r="F23" s="10"/>
      <c r="G23" s="73">
        <v>41215.909090000001</v>
      </c>
      <c r="H23" s="35"/>
      <c r="I23" s="65"/>
    </row>
    <row r="24" spans="1:10" s="19" customFormat="1" ht="15.75" hidden="1" outlineLevel="1" x14ac:dyDescent="0.25">
      <c r="A24" s="63" t="s">
        <v>28</v>
      </c>
      <c r="B24" s="66" t="s">
        <v>58</v>
      </c>
      <c r="C24" s="64"/>
      <c r="D24" s="8">
        <v>1</v>
      </c>
      <c r="E24" s="36" t="s">
        <v>72</v>
      </c>
      <c r="F24" s="10"/>
      <c r="G24" s="73">
        <v>129628.727</v>
      </c>
      <c r="H24" s="35"/>
      <c r="I24" s="65"/>
    </row>
    <row r="25" spans="1:10" s="19" customFormat="1" ht="15.75" hidden="1" outlineLevel="1" x14ac:dyDescent="0.25">
      <c r="A25" s="63" t="s">
        <v>29</v>
      </c>
      <c r="B25" s="66" t="s">
        <v>59</v>
      </c>
      <c r="C25" s="64"/>
      <c r="D25" s="8">
        <v>1</v>
      </c>
      <c r="E25" s="36" t="s">
        <v>41</v>
      </c>
      <c r="F25" s="10"/>
      <c r="G25" s="73">
        <v>43205.909090000001</v>
      </c>
      <c r="H25" s="35"/>
      <c r="I25" s="65"/>
    </row>
    <row r="26" spans="1:10" s="19" customFormat="1" ht="15.75" hidden="1" outlineLevel="1" x14ac:dyDescent="0.25">
      <c r="A26" s="63" t="s">
        <v>30</v>
      </c>
      <c r="B26" s="66" t="str">
        <f>'[1]приложение №1'!$C$220</f>
        <v>Замена В -110 кВ на элегазовый выключатель 110 кВ</v>
      </c>
      <c r="C26" s="64"/>
      <c r="D26" s="8">
        <v>2</v>
      </c>
      <c r="E26" s="36" t="s">
        <v>70</v>
      </c>
      <c r="F26" s="10"/>
      <c r="G26" s="73">
        <f>311387.08+112140.21706</f>
        <v>423527.29706000001</v>
      </c>
      <c r="H26" s="35"/>
      <c r="I26" s="65"/>
    </row>
    <row r="27" spans="1:10" s="19" customFormat="1" ht="24.75" hidden="1" customHeight="1" outlineLevel="1" x14ac:dyDescent="0.25">
      <c r="A27" s="63" t="s">
        <v>31</v>
      </c>
      <c r="B27" s="68" t="s">
        <v>52</v>
      </c>
      <c r="C27" s="9" t="s">
        <v>6</v>
      </c>
      <c r="D27" s="8">
        <v>11</v>
      </c>
      <c r="E27" s="54" t="s">
        <v>48</v>
      </c>
      <c r="F27" s="33" t="s">
        <v>49</v>
      </c>
      <c r="G27" s="73">
        <v>778720.61808000004</v>
      </c>
      <c r="H27" s="35"/>
      <c r="I27" s="50"/>
    </row>
    <row r="28" spans="1:10" s="19" customFormat="1" ht="20.25" hidden="1" customHeight="1" outlineLevel="1" x14ac:dyDescent="0.25">
      <c r="A28" s="63" t="s">
        <v>32</v>
      </c>
      <c r="B28" s="66" t="s">
        <v>53</v>
      </c>
      <c r="C28" s="9" t="s">
        <v>6</v>
      </c>
      <c r="D28" s="8">
        <v>1</v>
      </c>
      <c r="E28" s="54" t="s">
        <v>41</v>
      </c>
      <c r="F28" s="33" t="s">
        <v>49</v>
      </c>
      <c r="G28" s="73">
        <v>80962.210000000006</v>
      </c>
      <c r="H28" s="35"/>
      <c r="I28" s="51"/>
    </row>
    <row r="29" spans="1:10" s="19" customFormat="1" ht="24.75" hidden="1" customHeight="1" outlineLevel="1" x14ac:dyDescent="0.25">
      <c r="A29" s="63" t="s">
        <v>33</v>
      </c>
      <c r="B29" s="68" t="s">
        <v>54</v>
      </c>
      <c r="C29" s="9" t="s">
        <v>6</v>
      </c>
      <c r="D29" s="8">
        <v>3</v>
      </c>
      <c r="E29" s="54" t="s">
        <v>48</v>
      </c>
      <c r="F29" s="33" t="s">
        <v>49</v>
      </c>
      <c r="G29" s="73">
        <v>65864.840349999999</v>
      </c>
      <c r="H29" s="35"/>
      <c r="I29" s="51"/>
      <c r="J29" s="49"/>
    </row>
    <row r="30" spans="1:10" s="19" customFormat="1" ht="34.5" hidden="1" customHeight="1" outlineLevel="1" x14ac:dyDescent="0.25">
      <c r="A30" s="63" t="s">
        <v>45</v>
      </c>
      <c r="B30" s="66" t="s">
        <v>55</v>
      </c>
      <c r="C30" s="9" t="s">
        <v>6</v>
      </c>
      <c r="D30" s="8">
        <v>11</v>
      </c>
      <c r="E30" s="36" t="s">
        <v>48</v>
      </c>
      <c r="F30" s="33" t="s">
        <v>49</v>
      </c>
      <c r="G30" s="73">
        <v>774722.17960999999</v>
      </c>
      <c r="H30" s="35"/>
      <c r="I30" s="51"/>
    </row>
    <row r="31" spans="1:10" s="19" customFormat="1" ht="30.75" hidden="1" customHeight="1" outlineLevel="1" thickBot="1" x14ac:dyDescent="0.3">
      <c r="A31" s="63" t="s">
        <v>46</v>
      </c>
      <c r="B31" s="67" t="s">
        <v>56</v>
      </c>
      <c r="C31" s="9" t="s">
        <v>6</v>
      </c>
      <c r="D31" s="8">
        <v>10</v>
      </c>
      <c r="E31" s="36" t="s">
        <v>57</v>
      </c>
      <c r="F31" s="33" t="s">
        <v>49</v>
      </c>
      <c r="G31" s="73">
        <v>281804.53499999997</v>
      </c>
      <c r="H31" s="35"/>
      <c r="I31" s="52"/>
    </row>
    <row r="32" spans="1:10" s="13" customFormat="1" ht="67.5" customHeight="1" x14ac:dyDescent="0.25">
      <c r="A32" s="88"/>
      <c r="B32" s="88"/>
      <c r="C32" s="88"/>
      <c r="D32" s="88"/>
      <c r="E32" s="88"/>
      <c r="F32" s="88"/>
      <c r="G32" s="88"/>
      <c r="H32" s="88"/>
      <c r="I32" s="88"/>
    </row>
    <row r="33" spans="1:9" s="13" customFormat="1" ht="18.75" customHeight="1" x14ac:dyDescent="0.25">
      <c r="A33" s="76"/>
      <c r="B33" s="76"/>
      <c r="C33" s="76"/>
      <c r="D33" s="76"/>
      <c r="E33" s="76"/>
      <c r="F33" s="76"/>
      <c r="G33" s="76"/>
      <c r="H33" s="76"/>
      <c r="I33" s="76"/>
    </row>
  </sheetData>
  <mergeCells count="11">
    <mergeCell ref="I6:I21"/>
    <mergeCell ref="A32:I32"/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58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АО ВК РЭК (2)</vt:lpstr>
      <vt:lpstr>АО ВК РЭК</vt:lpstr>
      <vt:lpstr>'АО ВК РЭК'!Область_печати</vt:lpstr>
      <vt:lpstr>'АО ВК РЭК (2)'!Область_печати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Мангулов Канат Бейсенбаевич</cp:lastModifiedBy>
  <cp:lastPrinted>2020-04-10T03:06:05Z</cp:lastPrinted>
  <dcterms:created xsi:type="dcterms:W3CDTF">2017-07-17T01:39:14Z</dcterms:created>
  <dcterms:modified xsi:type="dcterms:W3CDTF">2020-04-10T03:10:11Z</dcterms:modified>
</cp:coreProperties>
</file>