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-120" yWindow="-120" windowWidth="29040" windowHeight="15840" firstSheet="1" activeTab="1"/>
  </bookViews>
  <sheets>
    <sheet name="СМИ 2019г. " sheetId="24" state="hidden" r:id="rId1"/>
    <sheet name="2023" sheetId="19" r:id="rId2"/>
  </sheets>
  <definedNames>
    <definedName name="_xlnm._FilterDatabase" localSheetId="1" hidden="1">'2023'!$A$12:$Z$12</definedName>
    <definedName name="_xlnm._FilterDatabase" localSheetId="0" hidden="1">'СМИ 2019г. '!$A$12:$AA$12</definedName>
    <definedName name="_xlnm.Print_Titles" localSheetId="1">'2023'!$3:$12</definedName>
    <definedName name="_xlnm.Print_Titles" localSheetId="0">'СМИ 2019г. '!$3:$12</definedName>
    <definedName name="_xlnm.Print_Area" localSheetId="1">'2023'!$A$1:$Z$411</definedName>
    <definedName name="_xlnm.Print_Area" localSheetId="0">'СМИ 2019г. '!$A$1:$AA$24</definedName>
  </definedNames>
  <calcPr calcId="191029"/>
</workbook>
</file>

<file path=xl/calcChain.xml><?xml version="1.0" encoding="utf-8"?>
<calcChain xmlns="http://schemas.openxmlformats.org/spreadsheetml/2006/main">
  <c r="J404" i="19" l="1"/>
  <c r="I404" i="19"/>
  <c r="N257" i="19"/>
  <c r="N399" i="19"/>
  <c r="N398" i="19"/>
  <c r="N346" i="19"/>
  <c r="N334" i="19"/>
  <c r="N330" i="19"/>
  <c r="N329" i="19" s="1"/>
  <c r="N328" i="19" s="1"/>
  <c r="N320" i="19"/>
  <c r="N314" i="19"/>
  <c r="N302" i="19"/>
  <c r="N293" i="19" l="1"/>
  <c r="M404" i="19"/>
  <c r="M257" i="19"/>
  <c r="M289" i="19"/>
  <c r="M151" i="19"/>
  <c r="M284" i="19"/>
  <c r="M280" i="19"/>
  <c r="M273" i="19"/>
  <c r="M261" i="19"/>
  <c r="M244" i="19"/>
  <c r="M204" i="19"/>
  <c r="M158" i="19"/>
  <c r="M152" i="19"/>
  <c r="M127" i="19"/>
  <c r="M108" i="19"/>
  <c r="M92" i="19"/>
  <c r="M90" i="19"/>
  <c r="M13" i="19" s="1"/>
  <c r="M66" i="19"/>
  <c r="M47" i="19"/>
  <c r="M30" i="19"/>
  <c r="M14" i="19"/>
  <c r="R261" i="19" l="1"/>
  <c r="Q261" i="19"/>
  <c r="R273" i="19"/>
  <c r="Q273" i="19"/>
  <c r="R280" i="19"/>
  <c r="Q280" i="19"/>
  <c r="R284" i="19"/>
  <c r="Q284" i="19"/>
  <c r="R289" i="19"/>
  <c r="Q289" i="19"/>
  <c r="R302" i="19"/>
  <c r="Q302" i="19"/>
  <c r="Q320" i="19"/>
  <c r="R320" i="19"/>
  <c r="J127" i="19" l="1"/>
  <c r="J108" i="19"/>
  <c r="J92" i="19"/>
  <c r="J90" i="19"/>
  <c r="J66" i="19"/>
  <c r="J47" i="19"/>
  <c r="J30" i="19"/>
  <c r="J14" i="19"/>
  <c r="I127" i="19"/>
  <c r="I108" i="19"/>
  <c r="I92" i="19"/>
  <c r="I90" i="19"/>
  <c r="I66" i="19"/>
  <c r="I47" i="19"/>
  <c r="I30" i="19"/>
  <c r="I14" i="19"/>
  <c r="J244" i="19"/>
  <c r="J204" i="19"/>
  <c r="J158" i="19"/>
  <c r="J152" i="19"/>
  <c r="I244" i="19"/>
  <c r="I204" i="19"/>
  <c r="I158" i="19"/>
  <c r="I152" i="19"/>
  <c r="J320" i="19"/>
  <c r="J314" i="19"/>
  <c r="J302" i="19"/>
  <c r="J289" i="19"/>
  <c r="J284" i="19"/>
  <c r="J280" i="19"/>
  <c r="J273" i="19"/>
  <c r="J261" i="19"/>
  <c r="I320" i="19"/>
  <c r="I314" i="19"/>
  <c r="I302" i="19"/>
  <c r="I289" i="19"/>
  <c r="I284" i="19"/>
  <c r="I280" i="19"/>
  <c r="I273" i="19"/>
  <c r="I261" i="19"/>
  <c r="J399" i="19"/>
  <c r="J398" i="19"/>
  <c r="J346" i="19" s="1"/>
  <c r="J334" i="19"/>
  <c r="J330" i="19"/>
  <c r="I399" i="19"/>
  <c r="I398" i="19"/>
  <c r="I346" i="19" s="1"/>
  <c r="I334" i="19"/>
  <c r="I330" i="19"/>
  <c r="F399" i="19"/>
  <c r="F346" i="19"/>
  <c r="F334" i="19"/>
  <c r="F330" i="19"/>
  <c r="F320" i="19"/>
  <c r="F314" i="19"/>
  <c r="F302" i="19"/>
  <c r="F289" i="19"/>
  <c r="F284" i="19"/>
  <c r="F280" i="19"/>
  <c r="F273" i="19"/>
  <c r="F261" i="19"/>
  <c r="F244" i="19"/>
  <c r="F204" i="19"/>
  <c r="F158" i="19"/>
  <c r="F152" i="19"/>
  <c r="F151" i="19" s="1"/>
  <c r="F127" i="19"/>
  <c r="F108" i="19"/>
  <c r="F92" i="19"/>
  <c r="F90" i="19"/>
  <c r="F66" i="19"/>
  <c r="F47" i="19"/>
  <c r="F30" i="19"/>
  <c r="F14" i="19"/>
  <c r="E399" i="19"/>
  <c r="E346" i="19"/>
  <c r="E334" i="19"/>
  <c r="E330" i="19"/>
  <c r="E320" i="19"/>
  <c r="E314" i="19"/>
  <c r="E302" i="19"/>
  <c r="E289" i="19"/>
  <c r="E284" i="19"/>
  <c r="E280" i="19"/>
  <c r="E273" i="19"/>
  <c r="E261" i="19"/>
  <c r="E244" i="19"/>
  <c r="E204" i="19"/>
  <c r="E158" i="19"/>
  <c r="E152" i="19"/>
  <c r="E127" i="19"/>
  <c r="E108" i="19"/>
  <c r="E92" i="19"/>
  <c r="E90" i="19"/>
  <c r="E66" i="19"/>
  <c r="E47" i="19"/>
  <c r="E30" i="19"/>
  <c r="E14" i="19"/>
  <c r="E151" i="19" l="1"/>
  <c r="E13" i="19"/>
  <c r="F329" i="19"/>
  <c r="E329" i="19"/>
  <c r="I151" i="19"/>
  <c r="J151" i="19"/>
  <c r="E257" i="19"/>
  <c r="F257" i="19"/>
  <c r="I257" i="19"/>
  <c r="J257" i="19"/>
  <c r="E328" i="19"/>
  <c r="F328" i="19"/>
  <c r="I329" i="19"/>
  <c r="I328" i="19" s="1"/>
  <c r="J329" i="19"/>
  <c r="F13" i="19"/>
  <c r="I13" i="19"/>
  <c r="J13" i="19"/>
  <c r="J328" i="19"/>
  <c r="I17" i="24" l="1"/>
  <c r="O20" i="24"/>
  <c r="N17" i="24" l="1"/>
  <c r="M17" i="24"/>
  <c r="J17" i="24"/>
  <c r="I20" i="24"/>
  <c r="J20" i="24"/>
  <c r="O17" i="24" l="1"/>
  <c r="K17" i="24"/>
  <c r="K20" i="24"/>
  <c r="L17" i="24"/>
</calcChain>
</file>

<file path=xl/sharedStrings.xml><?xml version="1.0" encoding="utf-8"?>
<sst xmlns="http://schemas.openxmlformats.org/spreadsheetml/2006/main" count="5069" uniqueCount="798">
  <si>
    <t>№ п/п</t>
  </si>
  <si>
    <t>План</t>
  </si>
  <si>
    <t>Факт</t>
  </si>
  <si>
    <t>Информация о плановых и фактических объемах предоставления регулируемых услуг (товаров, работ)</t>
  </si>
  <si>
    <t>Сумма инвестиционной программы (проекта) тыс.тенге</t>
  </si>
  <si>
    <t>Информация о фактических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</si>
  <si>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</si>
  <si>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</si>
  <si>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</si>
  <si>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</si>
  <si>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</si>
  <si>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</si>
  <si>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Заемные средства</t>
  </si>
  <si>
    <t>Бюджетные средства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</si>
  <si>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</si>
  <si>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</si>
  <si>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план</t>
  </si>
  <si>
    <t>факт</t>
  </si>
  <si>
    <t>факт прошлого года</t>
  </si>
  <si>
    <t>факт текущего года</t>
  </si>
  <si>
    <t>км</t>
  </si>
  <si>
    <t>шт</t>
  </si>
  <si>
    <t>1.1</t>
  </si>
  <si>
    <t>Амортизация</t>
  </si>
  <si>
    <t>Акционерное общество "Восточно-Казахстанская энергетическая компания", передача электроэнергии</t>
  </si>
  <si>
    <t>1.1.1</t>
  </si>
  <si>
    <t>1.2</t>
  </si>
  <si>
    <t>1.3</t>
  </si>
  <si>
    <t>1.4</t>
  </si>
  <si>
    <t>Прибыль</t>
  </si>
  <si>
    <t>Экономия по статьям затрат тарифной сметы</t>
  </si>
  <si>
    <t xml:space="preserve">Отчет об исполнении инвестиционной программы за 2019 год </t>
  </si>
  <si>
    <t>наименование субъекта естественной монополии, вид деятельности</t>
  </si>
  <si>
    <t xml:space="preserve">Приложение 1
к Правилам формирования тарифов
</t>
  </si>
  <si>
    <t>форма  21</t>
  </si>
  <si>
    <t>Разработка ПСД по модернизации и реконструкции электрических сетей</t>
  </si>
  <si>
    <t>3</t>
  </si>
  <si>
    <t>Реконструкция и модернизация ПС-110/35/10/6 кВ №24 Глубоковский РЭС</t>
  </si>
  <si>
    <t>Обновление основных фондов</t>
  </si>
  <si>
    <t xml:space="preserve">Модернизация и реконструкция ЛЭП </t>
  </si>
  <si>
    <t>Модернизация  и реконструкция ПС</t>
  </si>
  <si>
    <t>4.</t>
  </si>
  <si>
    <t>Передача электроэнергии 
Восточно-Казахстанская область</t>
  </si>
  <si>
    <t>Круглогодично</t>
  </si>
  <si>
    <t>Согласно приложения прилагается дополнительно</t>
  </si>
  <si>
    <t>-</t>
  </si>
  <si>
    <t>Отклонение</t>
  </si>
  <si>
    <t>Причины отклонения</t>
  </si>
  <si>
    <t>Собственные средства</t>
  </si>
  <si>
    <t>Оценка повышения качества и надежности предоставляемых регулируемых услуг и эффективности деятельности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</si>
  <si>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 **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</si>
  <si>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(проекта).</t>
  </si>
  <si>
    <t>Отчет о прибылях и убытках*</t>
  </si>
  <si>
    <t>Итого ИП-2019г.:</t>
  </si>
  <si>
    <t>*</t>
  </si>
  <si>
    <t xml:space="preserve">В настоящий момент значительная доля существующего оборудования электрических сетей функционирует с момента построения энергосетей, износ является критическим, действующий тариф не обеспечивает своевременого обновления основных средств, в связи с чем растёт аварийность и износ. </t>
  </si>
  <si>
    <t xml:space="preserve">Переисполнение по мероприятию "Реконструкция и модернизация ПС-110/35/10/6 кВ №24 Глубоковский РЭС" в размере 32 038 тыс. тенге , за счет реализации проектно-сметной документации «Строительство ВЛ-110кВ от ПС 110/35/10кВ Маканчи до ПС 35/10кВ Коктал с реконструкцией ПС Коктал» согласно письму «ДКРЕМ ЗК и ПП МНЭ РК по ВКО» исх.№05-20/1686 от 14.06.2019г. </t>
  </si>
  <si>
    <t>Предоставление информации о соблюдении показателей качества и надежности регулируемых услуг и достижении показателей эффективности деятельности субъектов естественных монополий, предусмотренной п. 292 "Правил осуществления деятельности субъектами естественных монополий", утвержденный приказом от 13 августа 2019 года №73, не распространяется к субъектам естественных монополий с затратным методом тарифного регулирования.</t>
  </si>
  <si>
    <t xml:space="preserve">Снижение расхода сырья, материалов, топливо и энергии в натуральном выражении в зависимости от утвержденной инвестиционной программы (проекта) </t>
  </si>
  <si>
    <t>Приобретение основных средств **</t>
  </si>
  <si>
    <t>Приобретение основных средств на сумму 33 265 тыс. тенге - за счет экономии статей затрат по исполнению тарифной сметы за 2019 год  в результате проведения тендерных процедур и рационального использования денежных средств - в соответствии с пп.5 п.43 параграфа 2 главы 1, а также п.239 параграфа 3  главы 3 Правил формирования тарифов № 90 от 19.11.2019г.</t>
  </si>
  <si>
    <t>**</t>
  </si>
  <si>
    <t>Итого:</t>
  </si>
  <si>
    <t>*Переисполнение по мероприятию "Реконструкция и модернизация ПС-110/35/10/6 кВ №24 Глубоковский РЭС" в размере 32 038 тыс. тенге , за счет от реализации проектно-сметной документации «Строительство ВЛ-110кВ от ПС 110/35/10кВ Маканчи до ПС 35/10кВ Коктал с реконструкцией ПС Коктал» согласно письму «ДКРЕМ ЗК и ПП МНЭ РК по ВКО» исх.№05-20/1686 от 14.06.2019г.                                              ** Приобретение основных средств на сумму 33 265 тыс. тенге - за счет экономии статей затрат по исполнению тарифной сметы за 2019 год  в результате проведения тендерных процедур и рационального использования денежных средств - в соответствии с пп.5 п.43 параграфа 2 главы 1, а также п.239 параграфа 3  главы 3 Правил формирования тарифов № 90 от 19.11.2019г.</t>
  </si>
  <si>
    <t>Сумма инвестиционной программы, тыс.тенге</t>
  </si>
  <si>
    <t>Информация о фактических условиях и размерах финансирования инвестиционной программы, тысяч. 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</si>
  <si>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</si>
  <si>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Снижение износа (физического) основных фондов (активов), %, по годам реализации в зависимости от утвержденной инвестиционной программы.</t>
  </si>
  <si>
    <t>Снижение потерь, %, по годам реализации в зависимости от утвержденной инвестиционной программы</t>
  </si>
  <si>
    <t xml:space="preserve">Снижение аварийности, по годам реализации в зависимости от утвержденной инвестиционной программы </t>
  </si>
  <si>
    <t xml:space="preserve">Разъяснение причин отклонения достигнутых фактических показателей от показателей в утвержденной инвестиционной программе </t>
  </si>
  <si>
    <t>Разработка ПСД по реконструкции и модернизации электрических сетей</t>
  </si>
  <si>
    <t>1.2.1</t>
  </si>
  <si>
    <t>1.2.2</t>
  </si>
  <si>
    <t>1.2.3</t>
  </si>
  <si>
    <t>1.2.4</t>
  </si>
  <si>
    <t>1.4.1</t>
  </si>
  <si>
    <t>1.4.2</t>
  </si>
  <si>
    <t>2</t>
  </si>
  <si>
    <t>Модернизация и реконструкция ЛЭП</t>
  </si>
  <si>
    <t>СМР км</t>
  </si>
  <si>
    <t>СМР шт</t>
  </si>
  <si>
    <t>2.1</t>
  </si>
  <si>
    <t>тех.надзор</t>
  </si>
  <si>
    <t>авто.надзор</t>
  </si>
  <si>
    <t>Модернизация и реконструкция ПС</t>
  </si>
  <si>
    <t>4</t>
  </si>
  <si>
    <t xml:space="preserve">Снижение расхода сырья, материалов, топливо и энергии (шт,пог.м,л,кг) в натуральном выражении в зависимости от утвержденной инвестиционной программы </t>
  </si>
  <si>
    <t>Акционерное общество "Объединённая ЭнергоСервисная компания", передача электроэнергии</t>
  </si>
  <si>
    <t xml:space="preserve">Период предоставления услуги в рамках инвестиционной программы </t>
  </si>
  <si>
    <t>Услуги по техническому надзору "Реконструкция ПС 35/6 кВ №7 в г.Семей"</t>
  </si>
  <si>
    <t>Услуги по авторскому надзору "Реконструкция ПС 35/6 кВ №7 в г.Семей"</t>
  </si>
  <si>
    <t>Обновление основного фонда</t>
  </si>
  <si>
    <t>Автотранспорт</t>
  </si>
  <si>
    <t>Возврат основного долга по инвестиционному займу</t>
  </si>
  <si>
    <t>1.3.1</t>
  </si>
  <si>
    <t>1.3.2</t>
  </si>
  <si>
    <t>1.3.3</t>
  </si>
  <si>
    <t>1.3.4</t>
  </si>
  <si>
    <t>5.1</t>
  </si>
  <si>
    <t>5.2</t>
  </si>
  <si>
    <t>6</t>
  </si>
  <si>
    <t>ШКАФ ПРИЕМА КОМАНД ПРОТИВОАВАРИЙНОЙ АВТОМАТИКИ</t>
  </si>
  <si>
    <t xml:space="preserve">СМР км 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</si>
  <si>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</si>
  <si>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</si>
  <si>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</si>
  <si>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</si>
  <si>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</si>
  <si>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</si>
  <si>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</si>
  <si>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</si>
  <si>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2.1.1</t>
  </si>
  <si>
    <t>2.1.2</t>
  </si>
  <si>
    <t>2.1.3</t>
  </si>
  <si>
    <t>2.1.4</t>
  </si>
  <si>
    <t>2.1.5</t>
  </si>
  <si>
    <t>3.1</t>
  </si>
  <si>
    <t>3.2</t>
  </si>
  <si>
    <t>3.2.1</t>
  </si>
  <si>
    <t>5.3</t>
  </si>
  <si>
    <t>Передача электроэнергии 
Восточно-Казахстанская область, область Абай</t>
  </si>
  <si>
    <t xml:space="preserve">Отчет об исполнении инвестиционной программы за 2023 год </t>
  </si>
  <si>
    <t>Разработка ПСД на автоматическую систему пожарной сигнализации</t>
  </si>
  <si>
    <t>Разработка ПСД "Автоматическая система пожарной сигнализации и системы оповещения в зданиях  ЗРУ-10кВ, ОПУ ПС 110/10 кВ № 9С"</t>
  </si>
  <si>
    <t>ПСД</t>
  </si>
  <si>
    <t>Разработка ПСД "Автоматическая система пожарной сигнализации и системы оповещения в зданиях  ЗРУ-6 кВ, ОПУ ПС 110/6 кВ № 11С"</t>
  </si>
  <si>
    <t>Разработка ПСД "Автоматическая система пожарной сигнализации и системы оповещения в зданиях  ЗРУ-6 кВ, ОПУ ПС 110/6 кВ № 12С"</t>
  </si>
  <si>
    <t>Разработка ПСД "Автоматическая система пожарной сигнализации и системы оповещения в зданиях ЗРУ-6 кВ, ОПУ ПС 110/6 кВ № 14С"</t>
  </si>
  <si>
    <t>Разработка ПСД "Пункт централизованного наблюдения систем пожарной автоматики в зданиях  ЗРУ- (6)10кВ, ОПУ подстанций города Семей"</t>
  </si>
  <si>
    <t>Разработка ПСД "Автоматическая система пожарной сигнализации и системы оповещения в зданиях  ЗРУ-6кВ, ОПУ ПС 110/35/6 кВ №10"</t>
  </si>
  <si>
    <t>Разработка ПСД  "Автоматическая система пожарной сигнализации и системы оповещения в зданиях  ЗРУ-6кВ, ОПУ ПС 35/6 кВ №33"</t>
  </si>
  <si>
    <t xml:space="preserve">Разработка ПСД  "Автоматическая система пожарной сигнализации и системы оповещения в административном здании УмиТ ул.Омская 22"   </t>
  </si>
  <si>
    <t xml:space="preserve">Разработка ПСД  "Автоматическая система пожарной сигнализации и системы оповещения в здании производственные помещения РСС" </t>
  </si>
  <si>
    <t xml:space="preserve">Разработка ПСД  "Автоматическая система пожарной сигнализации и системы оповещения в здании гаражных боксов" </t>
  </si>
  <si>
    <t xml:space="preserve">Разработка ПСД  "Автоматическая система пожарной сигнализации и системы оповещения в здании столовой" </t>
  </si>
  <si>
    <t xml:space="preserve">Разработка ПСД  "Автоматическая система пожарной сигнализации и системы оповещения в здании контейнера хранения ГЖ" </t>
  </si>
  <si>
    <t>Разработка ПСД  "Автоматическая система пожарной сигнализации и системы оповещения в здании склада ТМЦ"</t>
  </si>
  <si>
    <t>Разработка ПСД  "Автоматическая система пожарной сигнализации и системы оповещения в здании производственные мастерские помещения"</t>
  </si>
  <si>
    <t xml:space="preserve">Разработка ПСД "Автоматическая система пожарной сигнализации и системы оповещения в здании КПП охраны УМиТ" </t>
  </si>
  <si>
    <t>Разработка ПСД на модернизацию и реконструкцию ВЛ-6/10 кВ</t>
  </si>
  <si>
    <t>Разработка ПСД "Модернизация и реконструкция ВЛ-10кВ Л-6 ПС «Никитинка»"</t>
  </si>
  <si>
    <t>Разработка ПСД "Модернизация и реконструкция ВЛ-6 кВ Л-41 ПС-Тишинский рудник"</t>
  </si>
  <si>
    <t>Разработка ПСД "Модернизация и реконструкция ВЛ-10кВ Л-4 ПС «Никольск»"</t>
  </si>
  <si>
    <t xml:space="preserve">Разработка ПСД "Модернизация и реконструкция ВЛ-6 кВ Л-15 ПС-1" </t>
  </si>
  <si>
    <t>Разработка ПСД "Модернизация и реконструкция ВЛ-6 кВ Л-204 ПС-22"</t>
  </si>
  <si>
    <t>Разработка ПСД "Модернизация и реконструкция ВЛ-10 кВ Л-810 ПС-38"</t>
  </si>
  <si>
    <t>Разработка ПСД "Модернизация и реконструкция ВЛ-10 кВ Л-2  ПС «Аюда»"</t>
  </si>
  <si>
    <t>Разработка ПСД "Модернизация и реконструкция ВЛ-10 кВ Л-6 ПС «Восход»"</t>
  </si>
  <si>
    <t>Разработка ПСД "Модернизация и реконструкция ВЛ-6 кВ ф-8 ПС-11"</t>
  </si>
  <si>
    <t>Разработка ПСД "Модернизация и реконструкция ВЛ-6 кВ ф-10 ПС-12 перевод на КЛ-6кВ между ТП-119 - ТП-111"</t>
  </si>
  <si>
    <t>Разработка ПСД "Модернизация и реконструкция ВЛ-6 кВ ф-223 ПС-2"</t>
  </si>
  <si>
    <t>Разработка ПСД "Модернизация и реконструкция ВЛ-6кВ ф-7 ПС-10"</t>
  </si>
  <si>
    <t>Разработка ПСД "Модернизация и реконструкция ВЛ-10 кВ №4 от ПС 110/35/10кВ Бесқарағай"</t>
  </si>
  <si>
    <t>Разработка ПСД "Модернизация и реконструкция ВЛ-10кВ Л-18 ПС-Аягоз"</t>
  </si>
  <si>
    <t>Разработка ПСД "Модернизация и реконструкция ВЛ-6 кВ ф-17 ПС-14 (между ТП-50 – ТП-280)"</t>
  </si>
  <si>
    <t>Разработка ПСД "Модернизация и реконструкция ВЛ-6 кВ Л-12 ПС-Белкино"</t>
  </si>
  <si>
    <t>Разработка ПСД на модернизацию и реконструкцию ВЛ-0,4 кВ проводом СИП</t>
  </si>
  <si>
    <t>Разработка ПСД "Модернизация и реконструкция ВЛ-0,4 кВ  от  КТП-74"</t>
  </si>
  <si>
    <t>Разработка ПСД "Модернизация и реконструкция ВЛ-0,4 кВ  от  ТП-107"</t>
  </si>
  <si>
    <t>Разработка ПСД "Модернизация и реконструкция ВЛ-0,4 кВ  от  КТПН-4 г. Шар"</t>
  </si>
  <si>
    <t>Разработка ПСД "Модернизация и реконструкция ВЛ-0,4 кВ  от  ТП-15 г. Шар"</t>
  </si>
  <si>
    <t>Разработка ПСД "Модернизация и реконструкция ВЛ-0,4 кВ  от  КТП-116"</t>
  </si>
  <si>
    <t>Разработка ПСД "Модернизация и реконструкция ВЛ-0,4 кВ  от  КТПБ-119"</t>
  </si>
  <si>
    <t>Разработка ПСД "Модернизация и реконструкция ВЛ-0,4 кВ от КТПН-160 г. Семей"</t>
  </si>
  <si>
    <t>Разработка ПСД "Модернизация и реконструкция ВЛ-0,4 кВ  от ТП-138 г. Семей"</t>
  </si>
  <si>
    <t>Разработка ПСД "Модернизация и реконструкция ВЛ-0,4 кВ  от КТП-381 г. Семей"</t>
  </si>
  <si>
    <t>Разработка ПСД "Модернизация и реконструкция ВЛ-0,4 кВ  от ТП-42 г.Семей"</t>
  </si>
  <si>
    <t>Разработка ПСД "Модернизация и реконструкция ВЛ-0,4 кВ  от ТП-23 г.Риддер"</t>
  </si>
  <si>
    <t>Разработка ПСД "Модернизация и реконструкция ВЛ-0,4 кВ  от ТП-66 г. Риддер"</t>
  </si>
  <si>
    <t>Разработка ПСД "Модернизация и реконструкция ВЛ-0,4 кВ от ТП-107 г.Алтай"</t>
  </si>
  <si>
    <t>Разработка ПСД "Модернизация и реконструкция ВЛ-0,4 от КТП-281 с.Меновное"</t>
  </si>
  <si>
    <t>Разработка ПСД "Модернизация и реконструкция ВЛ-0,4 от КТПН-26  с.Меновное"</t>
  </si>
  <si>
    <t xml:space="preserve">Разработка ПСД "Модернизация и реконструкция ВЛ-0,4 от КТП-390  с.Меновное" </t>
  </si>
  <si>
    <t>Разработка ПСД "Модернизация и реконструкция ВЛ-0,4 от КТП-7  с.Меновное"</t>
  </si>
  <si>
    <t>Разработка ПСД "Модернизация и реконструкция  ВЛ-0,4 от КТП-331 с.Меновное"</t>
  </si>
  <si>
    <t>Разработка ПСД на модернизацию и реконструкцию КЛ-6/10-0,4 кВ</t>
  </si>
  <si>
    <t>Разработка ПСД "Модернизация и реконструкция КЛ-10 кВ от ТП-13 до опоры №80 ВЛ-10 кВ Л-18"</t>
  </si>
  <si>
    <t>Разработка ПСД "Модернизация и реконструкция КЛ-10 кВ Л-17 от ТП-37 до ТП-110"</t>
  </si>
  <si>
    <t>Разработка ПСД "Модернизация и реконструкция КЛ-6 кВ  от ПС-3 Л-305 (от ТП-159 до ТП-188)"</t>
  </si>
  <si>
    <t>Разработка ПСД "Модернизация и реконструкция КЛ-6кВ  от ПС-3 Л-306 (от ТП-4 до ТП-17)"</t>
  </si>
  <si>
    <t>Разработка ПСД "Модернизация и реконструкция КЛ-6 кВ  от ПС-3 ф-323 (от ТП-221 до ТП-278)"</t>
  </si>
  <si>
    <t>Разработка ПСД "Модернизация и реконструкция КЛ-6 кВ Л-18 от ПС 11 до ЦРП"</t>
  </si>
  <si>
    <t>Разработка ПСД "Модернизация и реконструкция КЛ-10кВ Л-4 ПС «Городская»"</t>
  </si>
  <si>
    <t>Разработка ПСД "Модернизация и реконструкция КЛ-0,4 кВ от ТП-221 г.Семей"</t>
  </si>
  <si>
    <t>Разработка ПСД "Модернизация и реконструкция КЛ-0,4 кВ от ТП-156 г.Семей"</t>
  </si>
  <si>
    <t>Разработка ПСД "Модернизация и реконструкция КЛ-0,4 кВ от ТП-157 г.Семей"</t>
  </si>
  <si>
    <t>Разработка ПСД "Модернизация и реконструкция КЛ-0,4кВ от ТП-214 г. Семей"</t>
  </si>
  <si>
    <t>Разработка ПСД "Модернизация и реконструкция КЛ-0,4кВ от ТП-240 до жилого дома №20 г. Семей"</t>
  </si>
  <si>
    <t>Разработка ПСД "Модернизация и реконструкция КЛ-0,4кВ от ТП-404  г.Семей"</t>
  </si>
  <si>
    <t>Разработка ПСД "Модернизация и реконструкция КЛ-0,4кВ  от ТП-396 г.Семей"</t>
  </si>
  <si>
    <t>Разработка ПСД "Модернизация и реконструкция КЛ-0,4кВ  от ТП-353 г.Семей"</t>
  </si>
  <si>
    <t>Разработка ПСД "Модернизация и реконструкция КЛ-0,4 кВ Л-1 ТП-58"</t>
  </si>
  <si>
    <t>Разработка ПСД "Модернизация и реконструкция КЛ-0,4 кВ ТП-37"</t>
  </si>
  <si>
    <t>Разработка ПСД "Модернизация и реконструкция КЛ-0,4кВ ТП-40"</t>
  </si>
  <si>
    <t>Разработка ПСД "Модернизация и реконструкция КЛ-0,4 кВ от ТП-210-6"</t>
  </si>
  <si>
    <t>Разработка ПСД "Модернизация и реконструкция КЛ-0,4 кВ от ТП-181-1"</t>
  </si>
  <si>
    <t>Разработка ПСД "Модернизация и реконструкция КЛ-6кВ  от ПС-3 Л-317 (от ТП-350 до ТП-233)"</t>
  </si>
  <si>
    <t>Разработка ПСД "Модернизация и реконструкция КЛ-6 кВ от ПС-12 Л-9 (от РП-8 до ТП-100)"</t>
  </si>
  <si>
    <t>Разработка ПСД "Модернизация и реконструкция КЛ-6кВ  от ПС-4 ф-419 (от ТП-411 до ТП-111)"</t>
  </si>
  <si>
    <t xml:space="preserve">Экспертиза ПСД на строительство ВЛ- 220 кВ </t>
  </si>
  <si>
    <t>Экспертиза ПСД на строительства двухцепной ЛЭП 220 кВ от Шульбинской ГЭС до ПС 220/110/35/10/6 кВ «28» с выполнением расширения ОРУ-220 кВ Шульбинской ГЭС, реконструкцией ПС 220/110/35/10/6 кВ «28» с установкой резервной ячейки ОРУ-220 кВ на ПС 220/110/35/10/6 кВ «28»</t>
  </si>
  <si>
    <t>Экспертиза</t>
  </si>
  <si>
    <t>Экспертиза ПСД "Модернизация и реконструкция ВЛ-6/10 кВ"</t>
  </si>
  <si>
    <t>Экспертиза ПСД "Модернизация и реконструкция ВЛ-10кВ Л-6 ПС «Никитинка»"</t>
  </si>
  <si>
    <t>Экспертиза ПСД "Модернизация и реконструкция ВЛ-6 кВ Л-41 ПС-Тишинский рудник"</t>
  </si>
  <si>
    <t>Экспертиза ПСД "Модернизация и реконструкция ВЛ-10кВ Л-4 ПС «Никольск»"</t>
  </si>
  <si>
    <t xml:space="preserve">Экспертиза ПСД "Модернизация и реконструкция ВЛ-6 кВ Л-15 ПС-1" </t>
  </si>
  <si>
    <t>Экспертиза ПСД "Модернизация и реконструкция ВЛ-6 кВ Л-204 ПС-22"</t>
  </si>
  <si>
    <t>Экспертиза ПСД "Модернизация и реконструкция ВЛ-10 кВ Л-810 ПС-38"</t>
  </si>
  <si>
    <t>Экспертиза ПСД "Модернизация и реконструкция ВЛ-10 кВ Л-2  ПС «Аюда»"</t>
  </si>
  <si>
    <t>Экспертиза ПСД "Модернизация и реконструкция ВЛ-10 кВ Л-6 ПС «Восход»"</t>
  </si>
  <si>
    <t>Экспертиза ПСД "Модернизация и реконструкция ВЛ-6 кВ ф-8 ПС-11"</t>
  </si>
  <si>
    <t>Экспертиза ПСД "Модернизация и реконструкция ВЛ-6 кВ ф-10 ПС-12 перевод на КЛ-6кВ между ТП-119 - ТП-111"</t>
  </si>
  <si>
    <t>Экспертиза ПСД "Модернизация и реконструкция ВЛ-6 кВ ф-223 ПС-2"</t>
  </si>
  <si>
    <t>Экспертиза ПСД "Модернизация и реконструкция ВЛ-6кВ ф-7 ПС-10"</t>
  </si>
  <si>
    <t>Экспертиза ПСД "Модернизация и реконструкция ВЛ-10 кВ №4 от ПС 110/35/10кВ Бесқарағай"</t>
  </si>
  <si>
    <t>Экспертиза ПСД "Модернизация и реконструкция ВЛ-10кВ Л-18 ПС-Аягоз"</t>
  </si>
  <si>
    <t>Экспертиза ПСД "Модернизация и реконструкция ВЛ-6 кВ ф-17 ПС-14 (между ТП-50 – ТП-280)"</t>
  </si>
  <si>
    <t>Экспертиза ПСД "Модернизация и реконструкция ВЛ-0,4 кВ проводом СИП"</t>
  </si>
  <si>
    <t>Экспертиза ПСД "Модернизация и реконструкция ВЛ-0,4 кВ  от  КТП-74"</t>
  </si>
  <si>
    <t>Экспертиза ПСД "Модернизация и реконструкция ВЛ-0,4 кВ  от  ТП-107"</t>
  </si>
  <si>
    <t>Экспертиза ПСД "Модернизация и реконструкция ВЛ-0,4 кВ  от  КТПН-4 г. Шар"</t>
  </si>
  <si>
    <t>Экспертиза ПСД "Модернизация и реконструкция ВЛ-0,4 кВ  от  ТП-15 г. Шар"</t>
  </si>
  <si>
    <t>Экспертиза ПСД "Модернизация и реконструкция ВЛ-0,4 кВ  от  КТП-116"</t>
  </si>
  <si>
    <t>Экспертиза ПСД "Модернизация и реконструкция ВЛ-0,4 кВ  от  КТПБ-119"</t>
  </si>
  <si>
    <t>Экспертиза ПСД "Модернизация и реконструкция ВЛ-0,4 кВ от КТПН-160 г. Семей"</t>
  </si>
  <si>
    <t>Экспертиза ПСД "Модернизация и реконструкция ВЛ-0,4 кВ  от ТП-138 г. Семей"</t>
  </si>
  <si>
    <t>Экспертиза ПСД "Модернизация и реконструкция ВЛ-0,4 кВ  от КТП-381 г. Семей"</t>
  </si>
  <si>
    <t>Экспертиза ПСД "Модернизация и реконструкция ВЛ-0,4 кВ  от ТП-42 г.Семей"</t>
  </si>
  <si>
    <t>Экспертиза ПСД "Модернизация и реконструкция ВЛ-0,4 кВ  от ТП-23 г.Риддер"</t>
  </si>
  <si>
    <t>Экспертиза ПСД "Модернизация и реконструкция ВЛ-0,4 кВ  от ТП-66 г. Риддер"</t>
  </si>
  <si>
    <t>Экспертиза ПСД "Модернизация и реконструкция ВЛ-0,4 кВ от ТП-107 г.Алтай"</t>
  </si>
  <si>
    <t>Экспертиза ПСД "Модернизация и реконструкция ВЛ-0,4 от КТП-281 с.Меновное"</t>
  </si>
  <si>
    <t>Экспертиза ПСД "Модернизация и реконструкция ВЛ-0,4 от КТПН-26  с.Меновное"</t>
  </si>
  <si>
    <t xml:space="preserve">Экспертиза ПСД "Модернизация и реконструкция ВЛ-0,4 от КТП-390  с.Меновное" </t>
  </si>
  <si>
    <t>Экспертиза ПСД "Модернизация и реконструкция ВЛ-0,4 от КТП-7  с.Меновное"</t>
  </si>
  <si>
    <t>Экспертиза ПСД "Модернизация и реконструкция  ВЛ-0,4 от КТП-331 с.Меновное"</t>
  </si>
  <si>
    <t>Экспертиза ПСД "Модернизация и реконструкция КЛ-6/10 кВ"</t>
  </si>
  <si>
    <t>Экспертиза ПСД "Модернизация и реконструкция КЛ-10 кВ от ТП-13 до опоры №80 ВЛ-10 кВ Л-18"</t>
  </si>
  <si>
    <t>Экспертиза ПСД "Модернизация и реконструкция КЛ-10 кВ Л-17 от ТП-37 до ТП-110"</t>
  </si>
  <si>
    <t>Экспертиза ПСД "Модернизация и реконструкция КЛ-6 кВ  от ПС-3 Л-305 (от ТП-159 до ТП-188)"</t>
  </si>
  <si>
    <t>Экспертиза ПСД "Модернизация и реконструкция КЛ-6кВ  от ПС-3 Л-306 (от ТП-4 до ТП-17)"</t>
  </si>
  <si>
    <t>Экспертиза ПСД "Модернизация и реконструкция КЛ-6 кВ  от ПС-3 ф-323 (от ТП-221 до ТП-278)"</t>
  </si>
  <si>
    <t>Экспертиза ПСД "Модернизация и реконструкция КЛ-6 кВ Л-18 от ПС 11 до ЦРП"</t>
  </si>
  <si>
    <t>Экспертиза ПСД "Модернизация и реконструкция КЛ-10кВ Л-4 ПС «Городская»"</t>
  </si>
  <si>
    <t>Экспертиза ПСД "Модернизация и реконструкция КЛ-0,4 кВ от ТП-221 г.Семей"</t>
  </si>
  <si>
    <t>Экспертиза ПСД "Модернизация и реконструкция КЛ-0,4 кВ от ТП-156 г.Семей"</t>
  </si>
  <si>
    <t>Экспертиза ПСД "Модернизация и реконструкция КЛ-0,4 кВ от ТП-157 г.Семей"</t>
  </si>
  <si>
    <t>Экспертиза ПСД "Модернизация и реконструкция КЛ-0,4кВ от ТП-214 г. Семей"</t>
  </si>
  <si>
    <t>Экспертиза ПСД "Модернизация и реконструкция КЛ-0,4кВ от ТП-240 до жилого дома №20 г. Семей"</t>
  </si>
  <si>
    <t>Экспертиза ПСД "Модернизация и реконструкция КЛ-0,4кВ от ТП-404  г.Семей"</t>
  </si>
  <si>
    <t>Экспертиза ПСД "Модернизация и реконструкция КЛ-0,4кВ  от ТП-396 г.Семей"</t>
  </si>
  <si>
    <t>Экспертиза ПСД "Модернизация и реконструкция КЛ-0,4кВ  от ТП-353 г.Семей"</t>
  </si>
  <si>
    <t>Экспертиза ПСД "Модернизация и реконструкция КЛ-0,4 кВ Л-1 ТП-58"</t>
  </si>
  <si>
    <t>Экспертиза ПСД "Модернизация и реконструкция КЛ-0,4 кВ ТП-37"</t>
  </si>
  <si>
    <t>Экспертиза ПСД "Модернизация и реконструкция КЛ-0,4кВ ТП-40"</t>
  </si>
  <si>
    <t>Экспертиза ПСД "Модернизация и реконструкция КЛ-0,4 кВ от ТП-210-6"</t>
  </si>
  <si>
    <t>Экспертиза ПСД "Модернизация и реконструкция КЛ-0,4 кВ от ТП-181-1"</t>
  </si>
  <si>
    <t>Экспертиза ПСД "Модернизация и реконструкция КЛ-6кВ  от ПС-3 Л-317 (от ТП-350 до ТП-233)"</t>
  </si>
  <si>
    <t>Экспертиза ПСД "Модернизация и реконструкция КЛ-6 кВ от ПС-12 Л-9 (от РП-8 до ТП-100)"</t>
  </si>
  <si>
    <t>Экспертиза ПСД "Модернизация и реконструкция КЛ-6кВ  от ПС-4 ф-419 (от ТП-411 до ТП-111)"</t>
  </si>
  <si>
    <t>Модернизация и реконструкция ВЛ-110/35кВ</t>
  </si>
  <si>
    <t>Модернизация и реконструкция ВЛ-110 кВ Л-138/139 от ПС 14 - ПС Верх-Уба. Вынос участка ВЛ из зоны затопления р.Уба</t>
  </si>
  <si>
    <t>Услуги по техническому надзору "Модернизация и реконструкция ВЛ-110 кВ Л-138/139 от ПС 14 - ПС Верх-Уба. Вынос участка ВЛ из зоны затопления р.Уба"</t>
  </si>
  <si>
    <t>Услуги по авторскому надзору "Модернизация и реконструкция ВЛ-110 кВ Л-138/139 от ПС 14 - ПС Верх-Уба. Вынос участка ВЛ из зоны затопления р.Уба"</t>
  </si>
  <si>
    <t xml:space="preserve">Модернизация и реконструкция участка ВЛ-110кВ Л-175С  </t>
  </si>
  <si>
    <t>Модернизация и реконструкция участка ВЛ-35 кВ Л-37С</t>
  </si>
  <si>
    <t>Модернизация иреконструкция  КЛ-6-10/0,4кВ</t>
  </si>
  <si>
    <t>Модернизация и реконструкция КЛ-0,4кВ от ТП-18-1 расположенных в г. Усть-Каменогорск ВКО</t>
  </si>
  <si>
    <t>Услуги по техническому надзору "Модернизация и реконструкция КЛ-0,4кВ от ТП-18-1 расположенных в г. Усть-Каменогорск ВКО"</t>
  </si>
  <si>
    <t>Услуги по авторскому надзору "Модернизация и реконструкция КЛ-0,4кВ от ТП-18-1 расположенных в г. Усть-Каменогорск ВКО"</t>
  </si>
  <si>
    <t>Модернизация и реконструкция КЛ-0,4кВ от ТП-18-2 расположенных в г. Усть-Каменогорск ВКО</t>
  </si>
  <si>
    <t>Услуги по техническому надзору "Модернизация и реконструкция КЛ-0,4кВ от ТП-18-2 расположенных в г. Усть-Каменогорск ВКО"</t>
  </si>
  <si>
    <t>Услуги по авторскому надзору "Модернизация и реконструкция КЛ-0,4кВ от ТП-18-2 расположенных в г. Усть-Каменогорск ВКО"</t>
  </si>
  <si>
    <t>Модернизация и реконструкция КЛ-10кВ Л-2 от ПС-КШТ до РП-310, расположенной в г. Усть-Каменогорск ВКО</t>
  </si>
  <si>
    <t>Услуги по техническому надзору "Модернизация и реконструкция КЛ-10кВ Л-2 от ПС-КШТ до РП-310, расположенной в г. Усть-Каменогорск ВКО"</t>
  </si>
  <si>
    <t>Услуги по авторскому надзору "Модернизация и реконструкция КЛ-10кВ Л-2 от ПС-КШТ до РП-310, расположенной в г. Усть-Каменогорск ВКО"</t>
  </si>
  <si>
    <t>Модернизация и реконструкция КЛ-10кВ Л-39 от ПС-КШТ до РП-310 расположенной в г. Усть-Каменогорск ВКО</t>
  </si>
  <si>
    <t>Услуги по техническому надзору "Модернизация и реконструкция КЛ-10кВ Л-39 от ПС-КШТ до РП-310 расположенной в г. Усть-Каменогорск ВКО"</t>
  </si>
  <si>
    <t>Услуги по авторскому надзору "Модернизация и реконструкция КЛ-10кВ Л-39 от ПС-КШТ до РП-310 расположенной в г. Усть-Каменогорск ВКО"</t>
  </si>
  <si>
    <t>Модернизация и реконструкция КЛ-6кВ от ПС-4 Л-434 (от ТП425 до ТП158), расположенной в г. Семей Абайской области</t>
  </si>
  <si>
    <t>Услуги по техническому надзору "Модернизация и реконструкция КЛ-6кВ от ПС-4 Л-434 (от ТП425 до ТП158), расположенной в г. Семей Абайской области"</t>
  </si>
  <si>
    <t>Услуги по авторскому надзору "Модернизация и реконструкция КЛ-6кВ от ПС-4 Л-434 (от ТП425 до ТП158), расположенной в г. Семей Абайской области"</t>
  </si>
  <si>
    <t>Модернизация и реконструкция КЛ-6кВ  от ПС-11 ф-39 (от КТПБ161 до ТП330), расположенной в г. Семей Абайской области</t>
  </si>
  <si>
    <t>Услуги по техническому надзору "Модернизация и реконструкция КЛ-6кВ  от ПС-11 ф-39 (от КТПБ161 до ТП330), расположенной в г. Семей Абайской области"</t>
  </si>
  <si>
    <t>Услуги по авторскому надзору "Модернизация и реконструкция КЛ-6кВ  от ПС-11 ф-39 (от КТПБ161 до ТП330), расположенной в г. Семей Абайской области"</t>
  </si>
  <si>
    <t>Модернизация и реконструкция КЛ-6кВ  от ПС-4 ф-426  (ТП170-ТП33), расположенной в г. Семей Абайской области</t>
  </si>
  <si>
    <t>Услуги по техническому надзору "Модернизация и реконструкция КЛ-6кВ  от ПС-4 ф-426  (ТП170-ТП33), расположенной в г. Семей Абайской области"</t>
  </si>
  <si>
    <t>Услуги по авторскому надзору "Модернизация и реконструкция КЛ-6кВ  от ПС-4 ф-426  (ТП170-ТП33), расположенной в г. Семей Абайской области"</t>
  </si>
  <si>
    <t>Модернизация и реконструкция КЛ-0,4кВ от ТП286 расположенной в г. Семей Абайской области</t>
  </si>
  <si>
    <t>Услуги по техническому надзору "Модернизация и реконструкция КЛ-0,4кВ от ТП286 расположенной в г. Семей Абайской области"</t>
  </si>
  <si>
    <t>Услуги по авторскому надзору "Модернизация и реконструкция КЛ-0,4кВ от ТП286 расположенной в г. Семей Абайской области"</t>
  </si>
  <si>
    <t>Модернизация и реконструкция КЛ-6кВ  от ПС-10 ф-6 (от ТП173 до ТП22), расположенной в г. Семей Абайской области</t>
  </si>
  <si>
    <t>Услуги по техническому надзору "Модернизация и реконструкция КЛ-6кВ  от ПС-10 ф-6 (от ТП173 до ТП22), расположенной в г. Семей Абайской области"</t>
  </si>
  <si>
    <t>Услуги по авторскому надзору "Модернизация и реконструкция КЛ-6кВ  от ПС-10 ф-6 (от ТП173 до ТП22), расположенной в г. Семей Абайской области"</t>
  </si>
  <si>
    <t>Модернизация и реконструкция КЛ-6кВ  от ПС-12 Л-14 (ПС12-РП8), расположенной в г. Семей Абайской области</t>
  </si>
  <si>
    <t>Услуги по техническому надзору "Модернизация и реконструкция КЛ-6кВ  от ПС-12 Л-14 (ПС12-РП8), расположенной в г. Семей Абайской области"</t>
  </si>
  <si>
    <t>Услуги по авторскому надзору "Модернизация и реконструкция КЛ-6кВ  от ПС-12 Л-14 (ПС12-РП8), расположенной в г. Семей Абайской области"</t>
  </si>
  <si>
    <t>Модернизация и реконструкция КЛ-6кВ  от ПС-14 Л-17 (от РП11 до ТП127), расположенной в г. Семей Абайской области</t>
  </si>
  <si>
    <t>Услуги по техническому надзору "Модернизация и реконструкция КЛ-6кВ  от ПС-14 Л-17 (от РП11 до ТП127), расположенной в г. Семей Абайской области"</t>
  </si>
  <si>
    <t>Услуги по авторскому надзору "Модернизация и реконструкция КЛ-6кВ  от ПС-14 Л-17 (от РП11 до ТП127), расположенной в г. Семей Абайской области"</t>
  </si>
  <si>
    <t>Модернизация и реконструкция КЛ-6кВ от ПС-3 Л-306 (от ТП-75 до ТП-234), расположенной в г. Семей Абайской области</t>
  </si>
  <si>
    <t>Услуги по техническому надзору "Модернизация и реконструкция КЛ-6кВ от ПС-3 Л-306 (от ТП-75 до ТП-234), расположенной в г. Семей Абайской области"</t>
  </si>
  <si>
    <t>Услуги по авторскому надзору "Модернизация и реконструкция КЛ-6кВ от ПС-3 Л-306 (от ТП-75 до ТП-234), расположенной в г. Семей Абайской области"</t>
  </si>
  <si>
    <t>Модернизация и реконструкция КЛ-6кВ от ПС-3 Л-323 (ТП227-ТП281), расположенной в г. Семей Абайской области</t>
  </si>
  <si>
    <t>Услуги по техническому надзору "Модернизация и реконструкция КЛ-6кВ от ПС-3 Л-323 (ТП227-ТП281), расположенной в г. Семей Абайской области"</t>
  </si>
  <si>
    <t>Услуги по авторскому надзору "Модернизация и реконструкция КЛ-6кВ от ПС-3 Л-323 (ТП227-ТП281), расположенной в г. Семей Абайской области"</t>
  </si>
  <si>
    <t>Модернизация и реконструкция КЛ-6кВ  от ПС-2 ф-236 (ТП265-ТП472 ), расположенной в г. Семей Абайской области</t>
  </si>
  <si>
    <t>Услуги по техническому надзору "Модернизация и реконструкция КЛ-6кВ  от ПС-2 ф-236 (ТП265-ТП472 ), расположенной в г. Семей Абайской области"</t>
  </si>
  <si>
    <t>Услуги по авторскому надзору "Модернизация и реконструкция КЛ-6кВ  от ПС-2 ф-236 (ТП265-ТП472 ), расположенной в г. Семей Абайской области"</t>
  </si>
  <si>
    <t>Модернизация и реконструкция КЛ-6кВ ПС-11 ф-39 от ТП-415 до ТП-44, расположенной в г. Семей Абайской области</t>
  </si>
  <si>
    <t>Услуги по техническому надзору "Модернизация и реконструкция КЛ-6кВ ПС-11 ф-39 от ТП-415 до ТП-44, расположенной в г. Семей Абайской области"</t>
  </si>
  <si>
    <t>Услуги по авторскому надзору "Модернизация и реконструкция КЛ-6кВ ПС-11 ф-39 от ТП-415 до ТП-44, расположенной в г. Семей Абайской области"</t>
  </si>
  <si>
    <t>Модернизация и реконструкция ЛЭП проводом СИП</t>
  </si>
  <si>
    <t>«Модернизация и реконструкция ВЛ-0,4кВ ТП-36 расположенных в г. Семей Абайской области»</t>
  </si>
  <si>
    <t>Услуги по техническому надзору "Модернизация и реконструкция ВЛ-0,4кВ ТП-36 расположенных в г. Семей Абайской области"</t>
  </si>
  <si>
    <t>Услуги по авторскому надзору "Модернизация и реконструкция ВЛ-0,4кВ ТП-36 расположенных в г. Семей Абайской области"</t>
  </si>
  <si>
    <t>«Модернизация и реконструкция ВЛ-0,4кВ КТП-14 Л-2, Л-7, расположенных в г. Усть-Каменогорск ВКО»</t>
  </si>
  <si>
    <t>Услуги по техническому надзору "Модернизация и реконструкция ВЛ-0,4кВ КТП-14 Л-2, Л-7, расположенных в г. Усть-Каменогорск ВКО"</t>
  </si>
  <si>
    <t>Услуги по авторскому надзору "Модернизация и реконструкция ВЛ-0,4кВ КТП-14 Л-2, Л-7, расположенных в г. Усть-Каменогорск ВКО"</t>
  </si>
  <si>
    <t>«Модернизация и реконструкция ВЛ-0,4кВ ТП-29-6 расположенных в г. Усть-Каменогорск ВКО»</t>
  </si>
  <si>
    <t>Услуги по техническому надзору "Модернизация и реконструкция ВЛ-0,4кВ ТП-29-6 расположенных в г. Усть-Каменогорск ВКО"</t>
  </si>
  <si>
    <t>Услуги по авторскому надзору "Модернизация и реконструкция ВЛ-0,4кВ ТП-29-6 расположенных в г. Усть-Каменогорск ВКО"</t>
  </si>
  <si>
    <t>«Модернизация и реконструкция ВЛ-0,4кВ КТП-261-7 расположенных в г. Усть-Каменогорск ВКО»</t>
  </si>
  <si>
    <t>Услуги по техническому надзору "Модернизация и реконструкция ВЛ-0,4кВ КТП-261-7 расположенных в г. Усть-Каменогорск ВКО"</t>
  </si>
  <si>
    <t>Услуги по авторскому надзору "Модернизация и реконструкция ВЛ-0,4кВ КТП-261-7 расположенных в г. Усть-Каменогорск ВКО"</t>
  </si>
  <si>
    <t>«Модернизация и реконструкция ВЛ-0,4кВ КТП-262-1 расположенных в г. Усть-Каменогорск ВКО»</t>
  </si>
  <si>
    <t>Услуги по техническому надзору "Модернизация и реконструкция ВЛ-0,4кВ КТП-262-1 расположенных в г. Усть-Каменогорск ВКО"</t>
  </si>
  <si>
    <t>Услуги по авторскому надзору "Модернизация и реконструкция ВЛ-0,4кВ КТП-262-1 расположенных в г. Усть-Каменогорск ВКО"</t>
  </si>
  <si>
    <t>«Модернизация и реконструкция ВЛ-0,4кВ ТП-261-5 расположенных в г. Усть-Каменогорск ВКО»</t>
  </si>
  <si>
    <t>Услуги по техническому надзору "Модернизация и реконструкция ВЛ-0,4кВ ТП-261-5 расположенных в г. Усть-Каменогорск ВКО"</t>
  </si>
  <si>
    <t>Услуги по авторскому надзору "Модернизация и реконструкция ВЛ-0,4кВ ТП-261-5 расположенных в г. Усть-Каменогорск ВКО"</t>
  </si>
  <si>
    <t>«Модернизация и реконструкция ВЛ-0,4кВ ТП-83-6 расположенных в г. Усть-Каменогорск ВКО»</t>
  </si>
  <si>
    <t>Услуги по техническому надзору "Модернизация и реконструкция ВЛ-0,4кВ ТП-83-6 расположенных в г. Усть-Каменогорск ВКО"</t>
  </si>
  <si>
    <t>Услуги по авторскому надзору "Модернизация и реконструкция ВЛ-0,4кВ ТП-83-6 расположенных в г. Усть-Каменогорск ВКО"</t>
  </si>
  <si>
    <t>Модернизация и реконструкция ВЛ-0,4кВ КТПН-211, расположенных в г. Семей Абайской области</t>
  </si>
  <si>
    <t>Услуги по техническому надзору "Модернизация и реконструкция ВЛ-0,4кВ КТПН-211, расположенных в г. Семей Абайской области"</t>
  </si>
  <si>
    <t>Услуги по авторскому надзору "Модернизация и реконструкция ВЛ-0,4кВ КТПН-211, расположенных в г. Семей Абайской области"</t>
  </si>
  <si>
    <t>Модернизация и реконструкция ВЛ-0,4кВ ТП-194, расположенных в г. Семей Абайской области</t>
  </si>
  <si>
    <t>Услуги по техническому надзору "Модернизация и реконструкция ВЛ-0,4кВ ТП-194, расположенных в г. Семей Абайской области"</t>
  </si>
  <si>
    <t>Услуги по авторскому надзору "Модернизация и реконструкция ВЛ-0,4кВ ТП-194, расположенных в г. Семей Абайской области"</t>
  </si>
  <si>
    <t>«Модернизация и реконструкция ВЛ-0,4кВ ТП-201 расположенных в г. Семей Абайской области»</t>
  </si>
  <si>
    <t>Услуги по техническому надзору "Модернизация и реконструкция ВЛ-0,4кВ ТП-201 расположенных в г. Семей Абайской области"</t>
  </si>
  <si>
    <t>Услуги по авторскому надзору "Модернизация и реконструкция ВЛ-0,4кВ ТП-201 расположенных в г. Семей Абайской области"</t>
  </si>
  <si>
    <t>Модернизация и реконструкция ВЛ-0,4кВ ТП-391, расположенных в г. Семей Абайской области</t>
  </si>
  <si>
    <t>Услуги по техническому надзору "Модернизация и реконструкция ВЛ-0,4кВ ТП-391, расположенных в г. Семей Абайской области"</t>
  </si>
  <si>
    <t>Услуги по авторскому надзору "Модернизация и реконструкция ВЛ-0,4кВ ТП-391, расположенных в г. Семей Абайской области"</t>
  </si>
  <si>
    <t>Модернизация и реконструкция ВЛ-0,4кВ ТП-228 расположенных в г. Семей Абайской области</t>
  </si>
  <si>
    <t>Услуги по техническому надзору "Модернизация и реконструкция ВЛ-0,4кВ ТП-228 расположенных в г. Семей Абайской области"</t>
  </si>
  <si>
    <t>Услуги по авторскому надзору "Модернизация и реконструкция ВЛ-0,4кВ ТП-228 расположенных в г. Семей Абайской области"</t>
  </si>
  <si>
    <t>«Модернизация и реконструкция ВЛ-0,4кВ ТП-22 расположенных в г. Семей Абайской области»</t>
  </si>
  <si>
    <t>Услуги по техническому надзору "Модернизация и реконструкция ВЛ-0,4кВ ТП-22 расположенных в г. Семей Абайской области"</t>
  </si>
  <si>
    <t>Услуги по авторскому надзору "Модернизация и реконструкция ВЛ-0,4кВ ТП-22 расположенных в г. Семей Абайской области"</t>
  </si>
  <si>
    <t>Модернизация иреконструкция  ВЛ-10кВ</t>
  </si>
  <si>
    <t>Модернизация и реконструкция ВЛ-10 кВ Л-1 "Кок-Терек" от ПС 110/35/10 Больше-Нарым</t>
  </si>
  <si>
    <t>Услуги по техническому надзору "Модернизация и реконструкция ВЛ-10 кВ Л-1 "Кок-Терек" от ПС 110/35/10 Больше-Нарым"</t>
  </si>
  <si>
    <t>Услуги по авторскому надзору "Модернизация и реконструкция ВЛ-10 кВ Л-1 "Кок-Терек" от ПС 110/35/10 Больше-Нарым"</t>
  </si>
  <si>
    <t>«Модернизация и реконструкция ВЛ-10 кВ Л-4 от ПС Никольск»</t>
  </si>
  <si>
    <t>Услуги по техническому надзору "Модернизация и реконструкция ВЛ-10 кВ Л-4 от ПС Никольск"</t>
  </si>
  <si>
    <t>Услуги по авторскому надзору "Модернизация и реконструкция ВЛ-10 кВ Л-4 от ПС Никольск"</t>
  </si>
  <si>
    <t>Модернизация и реконструкция ВЛ-10 кВ Л-4 от ПС Таврия</t>
  </si>
  <si>
    <t>Услуги по техническому надзору "Модернизация и реконструкция ВЛ-10 кВ Л-4 от ПС Таврия"</t>
  </si>
  <si>
    <t>Услуги по авторскому надзору "Модернизация и реконструкция ВЛ-10 кВ Л-4 от ПС Таврия"</t>
  </si>
  <si>
    <t>Модернизация и реконструкция ВЛ-10 кВ Л-5 от ПС Қаратөбе</t>
  </si>
  <si>
    <t>Услуги по техническому надзору "Модернизация и реконструкция ВЛ-10 кВ Л-5 от ПС Қаратөбе"</t>
  </si>
  <si>
    <t>Услуги по авторскому надзору "Модернизация и реконструкция ВЛ-10 кВ Л-5 от ПС Қаратөбе"</t>
  </si>
  <si>
    <t xml:space="preserve">"Реконструкция ПС 35/6 кВ №7 в г.Семей". </t>
  </si>
  <si>
    <t>Замена ОД/КЗ-110 кВ, МВ-110 кВ на элегазовый выключатель</t>
  </si>
  <si>
    <t xml:space="preserve">Замена ОД/КЗ-110кВ на элегазовый выключатель на ПС 110/10 с.Тарлаулы.                                               </t>
  </si>
  <si>
    <t xml:space="preserve">Замена ОД/КЗ-110кВ на элегазовый выключатель на ПС-110/35/10 с.Ново-Баженово                                           </t>
  </si>
  <si>
    <t>Замена ОД/КЗ-110кВ на элегазовый выключатель на ПС 110/35/10 Солдатово</t>
  </si>
  <si>
    <t>Замена ОД/КЗ-110кВ на элегазовый выключатель на ПС-110/35/10 Воздвиженка</t>
  </si>
  <si>
    <t xml:space="preserve">Замена ОД/КЗ-110кВ на элегазовый выключатель на ПС-110/35/10 Ивановка                                                       </t>
  </si>
  <si>
    <t>Замена ОД/КЗ-110кВ на элегазовый выключатель на ПС 110/35/10 кВ ЧПТФ</t>
  </si>
  <si>
    <t>Замена ОД/КЗ-110кВ на элегазовый выключатель на ПС -110/6 №23 (дистранс)</t>
  </si>
  <si>
    <t>Замена МВ-110кВ на элегазовый выключатель на ПС-110/35/10 с.Ново-Баженово</t>
  </si>
  <si>
    <t>Замена МВ-110кВ на элегазовый выключатель на ПС-110/35/10 с.Маканчи</t>
  </si>
  <si>
    <t>Замена МВ-110кВ на элегазовый выключатель на ПС 220/110 г.Аягоз</t>
  </si>
  <si>
    <t>Замена МВ-110кВ на элегазовый выключатель на ПС 110/35/6кВ №17 п. Асу-Булак</t>
  </si>
  <si>
    <t>Замена ОД/КЗ-35 кВ, МВ-35 кВ на элегазовый выключатель</t>
  </si>
  <si>
    <t xml:space="preserve">Замена ОД/КЗ-35кВ на элегазовый выключатель на ПС 35/6 №36                                                                                         </t>
  </si>
  <si>
    <t xml:space="preserve">Замена ОД/КЗ-35кВ на элегазовый выключатель на ПС 35/10 Винное                                                        </t>
  </si>
  <si>
    <t>Замена МВ-35кВ на элегазовый выключатель на ПС-35/10кВ АЮДА-1</t>
  </si>
  <si>
    <t>Замена МВ-35кВ на элегазовый выключатель на ПС 110/35/6 кВ №41</t>
  </si>
  <si>
    <t xml:space="preserve">Замена МВ-35кВ на элегазовый выключатель на ПС Очистные сооружения 35/6                         </t>
  </si>
  <si>
    <t>Замена МВ-35кВ на элегазовый выключатель на ПС № 8 35/6</t>
  </si>
  <si>
    <t xml:space="preserve">Установка АКБ </t>
  </si>
  <si>
    <t>Установка АКБ на ПС-110/35/10 с.Ново-Баженово</t>
  </si>
  <si>
    <t xml:space="preserve">Установка АКБ на ПС-110/35/10 с.Новая Шульба           </t>
  </si>
  <si>
    <t>Установка АКБ на ПС 110/35/10 Қарағайлы</t>
  </si>
  <si>
    <t>Замена шкафов защит</t>
  </si>
  <si>
    <t>Замена шкафов защит на ПС 110/35/10 Больше-Нарым</t>
  </si>
  <si>
    <t>Замена шкафов защит на ПС-110/35/10 с.Ново-Баженово</t>
  </si>
  <si>
    <t xml:space="preserve">Замена шкафов защит на ПС-110/35/10 с.Новая Шульба                                       </t>
  </si>
  <si>
    <t xml:space="preserve">Замена шкафов защит на ПС №12 110/35/6         </t>
  </si>
  <si>
    <t>Замена МВ-6/10 кВ на вакуумный выключатель (ретрофиты)</t>
  </si>
  <si>
    <t xml:space="preserve">Замена МВ-6/10кВ на вакуумные выключатели на ПС Ульгули-Малши                                                           </t>
  </si>
  <si>
    <t xml:space="preserve">Замена МВ-6/10кВ на вакуумные выключатели на ПС 35/10 Белое                                                                        </t>
  </si>
  <si>
    <t xml:space="preserve">Замена МВ-6/10кВ на вакуумные выключатели на ПС-110/10 Приречная                                                                   </t>
  </si>
  <si>
    <t>Замена МВ-6/10кВ на вакуумные выключатели на ПС № 8 35/6</t>
  </si>
  <si>
    <t xml:space="preserve">Замена МВ-6/10кВ на вакуумные выключатели на ПС Очистные сооружения 35/6                                                  </t>
  </si>
  <si>
    <t xml:space="preserve">Замена МВ-6/10кВ на вакуумные выключатели на ПС-35/10 кВ Никитинка                                                          </t>
  </si>
  <si>
    <t xml:space="preserve">Замена МВ-6/10кВ на вакуумные выключатели на ПС 110/35/10 Зайсан                                                                   </t>
  </si>
  <si>
    <t xml:space="preserve">Замена МВ-6/10кВ на вакуумные выключатели на ПС 35/10 Бобровка                                                      </t>
  </si>
  <si>
    <t xml:space="preserve">Замена МВ-6/10кВ на вакуумные выключатели на ПС 110/35/10 с.Актогай                                                           </t>
  </si>
  <si>
    <t xml:space="preserve">Замена МВ-6/10кВ на вакуумные выключатели на ПС № 4 110/6        </t>
  </si>
  <si>
    <t xml:space="preserve">Замена МВ-6/10кВ на вакуумные выключатели на ПС № 9 110/10                                                                 </t>
  </si>
  <si>
    <t xml:space="preserve">Замена МВ-6/10кВ на вакуумные выключатели на ПС 110/35/10  КУРЧУМ                                                                                                                                                                                                                            </t>
  </si>
  <si>
    <t>Замена ТП, КТП, ЦРП 6-10кВ на КТПБ</t>
  </si>
  <si>
    <t xml:space="preserve">Замена КТПН-327 п.Металлург на КТПБ-327 п.Металлург                                                                               </t>
  </si>
  <si>
    <t xml:space="preserve">Замена КТПН-6 с.Меновное на КТПБ-6 с.Меновное          </t>
  </si>
  <si>
    <t xml:space="preserve">Замена КТПН-2 с.Меновное на КТПБ-2 с.Меновное                                                                                        </t>
  </si>
  <si>
    <t xml:space="preserve">Замена КТПН-285-2 п.Жыланды на КТПБ-285-2 п.Жыланды                      </t>
  </si>
  <si>
    <t>Замена ЦРП-5 г.Риддер на РП-5 г.Риддер блочного типа</t>
  </si>
  <si>
    <t xml:space="preserve">Замена ТП-22-2 на КТПБ-22-2 </t>
  </si>
  <si>
    <t>Замена ТП-45-1 на КТПБ-45-1</t>
  </si>
  <si>
    <t>Замена КТП-89-1 на КТПБ-89-1</t>
  </si>
  <si>
    <t xml:space="preserve">Замена ТП-1 на КТПБ-1 </t>
  </si>
  <si>
    <t xml:space="preserve">Замена ТП-4 на КТПБ-4 </t>
  </si>
  <si>
    <t xml:space="preserve">Замена ТП-9 на КТПБ-9 </t>
  </si>
  <si>
    <t>Монтаж систем автоматической пожарной сигнализации</t>
  </si>
  <si>
    <t>Автоматическая система пожарной сигнализации и система оповещения в зданиях на ОПУ, ЗРУ-6кВ, ПС-110/35/6 кВ №46 Риддерского РЭС</t>
  </si>
  <si>
    <t>Автоматическая система пожарной сигнализации и система оповещения в зданиях на ОПУ, ЗРУ-6кВ, ПС-35/6 кВ №45 Риддерского РЭС</t>
  </si>
  <si>
    <t xml:space="preserve">Автоматическая система пожарной сигнализации и система оповещения в зданиях пункта централизованного наблюдения систем пожарной автоматики в зданиях ОПУ, ЗРУ-6 кВ ПС 35/6 кВ №45, ОПУ,ЗРУ-6кВ, ПС 110/35/6 кВ №46 Риддерского РЭС
</t>
  </si>
  <si>
    <t>Автоматическая система пожарной сигнализации и система оповещения в зданиях на ОПУ, ЗРУ-10кВ, ПС-110/35/10 кВ №55 Прииртышского РЭС</t>
  </si>
  <si>
    <t>Автоматическая система пожарной сигнализации и системы оповещения в зданиях  ЗРУ-6кВ, ОПУ ПС 35/6 кВ №33"</t>
  </si>
  <si>
    <t>Капитальный ремонт здания</t>
  </si>
  <si>
    <t>Капитальный ремонт кровли здание ОПУ ПС 110/35/10 кВ с.Маканчи</t>
  </si>
  <si>
    <t>Капитальный ремонт кровли здание ЦРП-1</t>
  </si>
  <si>
    <t>Капитальный ремонт кровли здание ПС 110/10 кВ с.Чаган</t>
  </si>
  <si>
    <t>Капитальный ремонт кровли здание склада РЭК</t>
  </si>
  <si>
    <t>Капитальный ремонт здание административное Жарминского РЭС, 2-х этажное (главный корпус)</t>
  </si>
  <si>
    <t>Капитальный ремонт здание администр. рпб с.Маканчи</t>
  </si>
  <si>
    <t>Капитальный ремонт здание администр. с. Самарское</t>
  </si>
  <si>
    <t>Легковой автотранспорт</t>
  </si>
  <si>
    <t>АВТОМОБИЛЬ 4Х4 С ДОП. ОБОРУДОВАНИЕМ</t>
  </si>
  <si>
    <t xml:space="preserve">АВТОМОБИЛЬ 4Х4 АКПП  2.0 С ДОП ОБОРУДОВАНИЕМ </t>
  </si>
  <si>
    <t>Спецтехника</t>
  </si>
  <si>
    <t>АВТОМОБИЛЬ БОРТОВОЙ 6Х6 С КРАНО-МАНИПУЛЯТОРНОЙ УСТАНОВКОЙ</t>
  </si>
  <si>
    <t>СНЕГОБОЛОТОХОД ГУСЕНИЧНЫЙ ГРУЗОПАССАЖИРСКИЙ</t>
  </si>
  <si>
    <t>СНЕГОХОД С САНЯМИ И ПРИЦЕПОМ С ТЕНТОМ ДЛЯ ПЕРЕВОЗКИ СНЕГОХОДА</t>
  </si>
  <si>
    <t>ТЯГАЧ ДЛЯ ПОЛУПРИЦЕПА</t>
  </si>
  <si>
    <t>ПОЛУПРИЦЕП БОРТОВОЙ</t>
  </si>
  <si>
    <t>АВТОМОБИЛЬ БРИГАДНЫЙ 4Х4 (ПЕРЕДВИЖНАЯ АВТОМАСТЕРСКАЯ)</t>
  </si>
  <si>
    <t>ЭКСКАВАТОР-ПОГРУЗЧИК С ДОП.ОБОРУДОВАНИЕМ</t>
  </si>
  <si>
    <t>АВТОМОБИЛЬ 4Х4 ЯМОБУР</t>
  </si>
  <si>
    <t>АВТОМОБИЛЬ ГРУЗОПАССАЖИРСКИЙ 4WD</t>
  </si>
  <si>
    <t>АВТОМОБИЛЬ ГРУЗОПАССАЖИРСКИЙ БОРТОВОЙ</t>
  </si>
  <si>
    <t>АВТОМОБИЛЬ ПАССАЖИРСКИЙ 4Х4 10 МЕСТ</t>
  </si>
  <si>
    <t>Приборы, инструменты и прочее оборудования</t>
  </si>
  <si>
    <t>Шкаф телекоммуникационный</t>
  </si>
  <si>
    <t>ТРАНСФОРМАТОР ТМГ-160-10/0,4 У1</t>
  </si>
  <si>
    <t>ТРАНСФОРМАТОР ТМГ-160-6/0,4 У1</t>
  </si>
  <si>
    <t>ТРАНСФОРМАТОР ТМГ-250-10/0,4 У1</t>
  </si>
  <si>
    <t>ТРАНСФОРМАТОР ТМГ-250-6/0,4 У1</t>
  </si>
  <si>
    <t>ТРАНСФОРМАТОР ТМГ-400-10/0,4 У1</t>
  </si>
  <si>
    <t>ТРАНСФОРМАТОР ТМГ-400-6/0,4 У1</t>
  </si>
  <si>
    <t>ТРАНСФОРМАТОР ТМГ-630-10/0,4 У1</t>
  </si>
  <si>
    <t>ТРАНСФОРМАТОР ТМГ-630-6/0,4 У1</t>
  </si>
  <si>
    <t>ТРАНСФОРМАТОР ТМГ-1000-10/0,4 кВ У1</t>
  </si>
  <si>
    <t>ТРАНСФОРМАТОР ТМГ-1000-6/0,4 У1</t>
  </si>
  <si>
    <t>УСТРОЙСТВО ИСПЫТАТЕЛЬНОЕ ДЛЯ РЕЛЕЙНОЙ ЗАЩИТЫ И АВТОМАТИКИ</t>
  </si>
  <si>
    <t>УСТРОЙСТВО РЕГУЛИРОВАНИЯ НАПРЯЖЕНИЯ ТРАНСФОРМАТОРА</t>
  </si>
  <si>
    <t>РЕЛЕ МИКРОПРОЦЕССОРНОЕ РС83 А2.0</t>
  </si>
  <si>
    <t>РЕЛЕ МИКРОПРОЦЕССОРНОЕ PC 83 B4</t>
  </si>
  <si>
    <t>РЕЛЕ МИКРОПРОЦЕССОРНОЕ PC 83 B1</t>
  </si>
  <si>
    <t>МЕГАОММЕТР ЭС 0202/2Г МЕХАНИЧЕСКИЙ 500-1000-2500 В</t>
  </si>
  <si>
    <t>КОМПЛЕКТ ОБОРУДОВАНИЯ ЭТЛ-10</t>
  </si>
  <si>
    <t>ПРИБОР УНИВЕРСАЛЬНЫЙ ИЗМЕРИТЕЛЬНЫЙ (МОСТ ПОСТОЯННОГО ТОКА)</t>
  </si>
  <si>
    <t>ХРОМАТОГРАФ</t>
  </si>
  <si>
    <t>ПРИБОР ДЛЯ ПОВЕРКИ ТРАНСФОРМАТОРОВ 6-220 Кв</t>
  </si>
  <si>
    <t>АППАРАТ ИСПЫТАНИЯ МАСЛА</t>
  </si>
  <si>
    <t>МОЛОТОК ОТБОЙНЫЙ ПНЕВМАТИЧЕСКИЙ 1300 УД/МИН</t>
  </si>
  <si>
    <t>МОЛОТОК ОТБОЙНЫЙ ЭЛЕКТРИЧЕСКИЙ 1,1 кВт 2650 УД/МИН</t>
  </si>
  <si>
    <t>ИЗМЕРИТЕЛЬ СОПРОТИВЛЕНИЯ ЗАЗЕМЛЕНИЯ</t>
  </si>
  <si>
    <t>СТЕНД ДЛЯ РЕМОНТА ТОПЛИВНОЙ АППАРАТУРЫ (ТНВД)</t>
  </si>
  <si>
    <t>БЕНЗОПИЛА 40,2 куб.см, 2,0 кВт в комплекте с шиной и цепью</t>
  </si>
  <si>
    <t>ПИРОМЕТР ИНФРАКРАСНЫЙ НИЗКОТЕМПЕРАТУРНЫЙ -18…+500 С</t>
  </si>
  <si>
    <t>КОТЕЛ ОТОПЛЕНИЯ ЭЛЕКТРИЧЕСКИЙ 35 кВт 250 КВ.М</t>
  </si>
  <si>
    <t>МОДЕМ ADSL2+</t>
  </si>
  <si>
    <t>СЕРВЕР АРМ ДИСПЕТЧЕРА</t>
  </si>
  <si>
    <t>СЕРВЕР БАЗ ДАННЫХ</t>
  </si>
  <si>
    <t>СЕРВЕР ШИРОКОГО СПЕКТРА ДЛЯ СРЕДНЕГО ОФИСА</t>
  </si>
  <si>
    <t>СЕРВЕР ПРИЛОЖЕНИЙ 1С</t>
  </si>
  <si>
    <t>ТОЧКА ДОСТУПА БЕСПРОВОДНАЯ/МОСТ ДЛЯ БОЛЬШИХ РАССТОЯНИЙ</t>
  </si>
  <si>
    <t>ПРОГРАММНО-АППАРАТНЫЙ КОМПЛЕКС НА БАЗЕ NGFW 1.6 Gbps</t>
  </si>
  <si>
    <t>ПРОГРАММНО-АППАРАТНЫЙ КОМПЛЕКС НА БАЗЕ NGFW 1 Gbps</t>
  </si>
  <si>
    <t>МАРШРУТИЗАТОР ВЫСОКОПРОИЗВОДИТЕЛЬНЫЙ</t>
  </si>
  <si>
    <t>USB КЛЮЧ НА 8000 КАНАЛОВ</t>
  </si>
  <si>
    <t>АУДИОРЕГИСТРАТОР ЦИФРОВОЙ</t>
  </si>
  <si>
    <t>СЕРВЕР ПРИЛОЖЕНИЙ И СБОРА ДАННЫХ</t>
  </si>
  <si>
    <t>КОМПЛЕКТ СВАРОЧНОГО АППАРАТА</t>
  </si>
  <si>
    <t>КОМПЛЕКТ ДЛЯ ПОВЕРКИ ТРАНСФОРМАТОРОВ ТОКА ДО 5000А</t>
  </si>
  <si>
    <t xml:space="preserve">ОТВЕРТКА АККУМУЛЯТОРНАЯ 3,6 В, 1,5 А/Ч, 360 ОБ/МИН. </t>
  </si>
  <si>
    <t>СТАНЦИЯ ПАЯЛЬНАЯ ДЕМОНТАЖНАЯ</t>
  </si>
  <si>
    <t>ЭЛЕКТРОГЕНЕРАТОР БЕНЗИНОВЫЙ 7кВт</t>
  </si>
  <si>
    <t xml:space="preserve">АППАРАТ СВАРОЧНЫЙ ИНВЕРТОРНЫЙ 220В 10-180А </t>
  </si>
  <si>
    <t>Прибор измерительный</t>
  </si>
  <si>
    <t>СТЕНД ДЛЯ ПРОВЕРКИ ПРОСТЫХ ЗАЩИТ (Ретом 21)</t>
  </si>
  <si>
    <t xml:space="preserve">Рефлектометр Рейс-50 </t>
  </si>
  <si>
    <t xml:space="preserve">*Ограничитель перенапряжения ОПН-П-220/145/10/550 УХЛ1 </t>
  </si>
  <si>
    <t>Компьютеры и оргтехника</t>
  </si>
  <si>
    <t>МНОГОФУНКЦИОНАЛЬНОЕ УСТРОЙСТВО А4 3в1</t>
  </si>
  <si>
    <t>НОУТБУК ОФИСНЫЙ</t>
  </si>
  <si>
    <t>МОНИТОР 24"</t>
  </si>
  <si>
    <t>* Превышение на сумму 439 тыс. тенге за счёт прибыли вне тарифной сметы.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</si>
  <si>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</si>
  <si>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</si>
  <si>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</si>
  <si>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</si>
  <si>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</si>
  <si>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</si>
  <si>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</si>
  <si>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</si>
  <si>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</si>
  <si>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</si>
  <si>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</si>
  <si>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</si>
  <si>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</si>
  <si>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</si>
  <si>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</si>
  <si>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</si>
  <si>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</si>
  <si>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</si>
  <si>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</si>
  <si>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</si>
  <si>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</si>
  <si>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</si>
  <si>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</si>
  <si>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</si>
  <si>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</si>
  <si>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</si>
  <si>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</si>
  <si>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</si>
  <si>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</si>
  <si>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</si>
  <si>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</si>
  <si>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</si>
  <si>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</si>
  <si>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</si>
  <si>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</si>
  <si>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</si>
  <si>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</si>
  <si>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</si>
  <si>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</si>
  <si>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</si>
  <si>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</si>
  <si>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</si>
  <si>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</si>
  <si>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</si>
  <si>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</si>
  <si>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</si>
  <si>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</si>
  <si>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</si>
  <si>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</si>
  <si>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</si>
  <si>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</si>
  <si>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</si>
  <si>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</si>
  <si>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1.5</t>
  </si>
  <si>
    <t>1.5.1</t>
  </si>
  <si>
    <t>1.6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</si>
  <si>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</si>
  <si>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</si>
  <si>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</si>
  <si>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</si>
  <si>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</si>
  <si>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</si>
  <si>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</si>
  <si>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</si>
  <si>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</si>
  <si>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</si>
  <si>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</si>
  <si>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</si>
  <si>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</si>
  <si>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</si>
  <si>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</si>
  <si>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1.7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</si>
  <si>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</si>
  <si>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</si>
  <si>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</si>
  <si>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</si>
  <si>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</si>
  <si>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</si>
  <si>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</si>
  <si>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</si>
  <si>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</si>
  <si>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</si>
  <si>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</si>
  <si>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</si>
  <si>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</si>
  <si>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</si>
  <si>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</si>
  <si>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</si>
  <si>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</si>
  <si>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</si>
  <si>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</si>
  <si>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</si>
  <si>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</si>
  <si>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</si>
  <si>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</si>
  <si>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</si>
  <si>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</si>
  <si>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</si>
  <si>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</si>
  <si>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</si>
  <si>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1.8.10</t>
  </si>
  <si>
    <t>1.8.11</t>
  </si>
  <si>
    <t>1.8.12</t>
  </si>
  <si>
    <t>1.8.13</t>
  </si>
  <si>
    <t>1.8.14</t>
  </si>
  <si>
    <t>1.8.15</t>
  </si>
  <si>
    <t>1.8.16</t>
  </si>
  <si>
    <t>1.8.17</t>
  </si>
  <si>
    <t>1.8.18</t>
  </si>
  <si>
    <t>1.8.19</t>
  </si>
  <si>
    <t>1.8.20</t>
  </si>
  <si>
    <t>1.8.21</t>
  </si>
  <si>
    <t>1.8.22</t>
  </si>
  <si>
    <t>1.8.23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</si>
  <si>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</si>
  <si>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</si>
  <si>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</si>
  <si>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</si>
  <si>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</si>
  <si>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</si>
  <si>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</si>
  <si>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</si>
  <si>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</si>
  <si>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</si>
  <si>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</si>
  <si>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</si>
  <si>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</si>
  <si>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</si>
  <si>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</si>
  <si>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</si>
  <si>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</si>
  <si>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</si>
  <si>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</si>
  <si>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</si>
  <si>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</si>
  <si>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</si>
  <si>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</si>
  <si>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</si>
  <si>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</si>
  <si>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</si>
  <si>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</si>
  <si>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</si>
  <si>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</si>
  <si>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</si>
  <si>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2.4</t>
  </si>
  <si>
    <t>2.4.1</t>
  </si>
  <si>
    <t>2.4.2</t>
  </si>
  <si>
    <t>2.4.3</t>
  </si>
  <si>
    <t>2.4.4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</si>
  <si>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</si>
  <si>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</si>
  <si>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</si>
  <si>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</si>
  <si>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</si>
  <si>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</si>
  <si>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</si>
  <si>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</si>
  <si>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</si>
  <si>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</si>
  <si>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3.3</t>
  </si>
  <si>
    <t>3.3.1</t>
  </si>
  <si>
    <t>3.3.2</t>
  </si>
  <si>
    <t>3.3.3</t>
  </si>
  <si>
    <t>3.3.4</t>
  </si>
  <si>
    <t>3.3.5</t>
  </si>
  <si>
    <t>3.3.6</t>
  </si>
  <si>
    <t>3.4</t>
  </si>
  <si>
    <t>3.4.1</t>
  </si>
  <si>
    <t>3.4.2</t>
  </si>
  <si>
    <t>3.4.3</t>
  </si>
  <si>
    <t>3.5</t>
  </si>
  <si>
    <t>3.5.1</t>
  </si>
  <si>
    <t>3.5.2</t>
  </si>
  <si>
    <t>3.5.3</t>
  </si>
  <si>
    <t>3.5.4</t>
  </si>
  <si>
    <t>3.6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</si>
  <si>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</si>
  <si>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</si>
  <si>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</si>
  <si>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</si>
  <si>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</si>
  <si>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</si>
  <si>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</si>
  <si>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</si>
  <si>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</si>
  <si>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</si>
  <si>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</si>
  <si>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3.6.12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</si>
  <si>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</si>
  <si>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</si>
  <si>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</si>
  <si>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</si>
  <si>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</si>
  <si>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</si>
  <si>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</si>
  <si>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</si>
  <si>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</si>
  <si>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</si>
  <si>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</si>
  <si>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</si>
  <si>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3.8</t>
  </si>
  <si>
    <t>3.8.1</t>
  </si>
  <si>
    <t>3.8.2</t>
  </si>
  <si>
    <t>3.8.3</t>
  </si>
  <si>
    <t>3.8.4</t>
  </si>
  <si>
    <t>3.8.5</t>
  </si>
  <si>
    <t>4.1</t>
  </si>
  <si>
    <t>4.2</t>
  </si>
  <si>
    <t>4.3</t>
  </si>
  <si>
    <t>4.4</t>
  </si>
  <si>
    <t>4.5</t>
  </si>
  <si>
    <t>4.6</t>
  </si>
  <si>
    <t>4.7</t>
  </si>
  <si>
    <t>5.1.1</t>
  </si>
  <si>
    <t>5.1.1.1</t>
  </si>
  <si>
    <t>5.1.1.2</t>
  </si>
  <si>
    <t>5.1.1.3</t>
  </si>
  <si>
    <t>5.1.2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</si>
  <si>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</si>
  <si>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</si>
  <si>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</si>
  <si>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</si>
  <si>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</si>
  <si>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</si>
  <si>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</si>
  <si>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</si>
  <si>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</si>
  <si>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</si>
  <si>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</si>
  <si>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</si>
  <si>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</si>
  <si>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</si>
  <si>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</si>
  <si>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</si>
  <si>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</si>
  <si>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</si>
  <si>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</si>
  <si>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</si>
  <si>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</si>
  <si>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</si>
  <si>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</si>
  <si>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</si>
  <si>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</si>
  <si>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</si>
  <si>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</si>
  <si>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</si>
  <si>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</si>
  <si>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</si>
  <si>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</si>
  <si>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</si>
  <si>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5.2.22</t>
  </si>
  <si>
    <t>5.2.23</t>
  </si>
  <si>
    <t>5.2.24</t>
  </si>
  <si>
    <t>5.2.25</t>
  </si>
  <si>
    <t>5.2.26</t>
  </si>
  <si>
    <t>5.2.27</t>
  </si>
  <si>
    <t>5.2.28</t>
  </si>
  <si>
    <t>5.2.29</t>
  </si>
  <si>
    <t>5.2.30</t>
  </si>
  <si>
    <t>5.2.31</t>
  </si>
  <si>
    <t>5.2.32</t>
  </si>
  <si>
    <t>5.2.33</t>
  </si>
  <si>
    <t>5.2.34</t>
  </si>
  <si>
    <t>5.2.35</t>
  </si>
  <si>
    <t>5.2.36</t>
  </si>
  <si>
    <t>5.2.37</t>
  </si>
  <si>
    <t>5.2.38</t>
  </si>
  <si>
    <t>5.2.39</t>
  </si>
  <si>
    <t>5.2.40</t>
  </si>
  <si>
    <t>5.2.41</t>
  </si>
  <si>
    <t>5.2.42</t>
  </si>
  <si>
    <t>5.2.43</t>
  </si>
  <si>
    <t>5.2.44</t>
  </si>
  <si>
    <t>5.2.45</t>
  </si>
  <si>
    <t>5.2.46</t>
  </si>
  <si>
    <t>5.2.47</t>
  </si>
  <si>
    <t>5.2.48</t>
  </si>
  <si>
    <t>5.2.49</t>
  </si>
  <si>
    <t>5.2.50</t>
  </si>
  <si>
    <t>5.2.51</t>
  </si>
  <si>
    <t>5.2.52</t>
  </si>
  <si>
    <t>5.3.1</t>
  </si>
  <si>
    <t>5.3.2</t>
  </si>
  <si>
    <t>5.3.3</t>
  </si>
  <si>
    <t>0</t>
  </si>
  <si>
    <t>81,4</t>
  </si>
  <si>
    <t>Председатель Правления</t>
  </si>
  <si>
    <t>М. Ахметов</t>
  </si>
  <si>
    <t>Согласовано:</t>
  </si>
  <si>
    <t>Заместитель Председателя Правления по развитию</t>
  </si>
  <si>
    <t>Б. Жанабаев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</si>
</sst>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_р_._-;\-* #,##0_р_._-;_-* &quot;-&quot;_р_._-;_-@_-"/>
    <numFmt numFmtId="166" formatCode="_-* #,##0.00_р_._-;\-* #,##0.00_р_._-;_-* &quot;-&quot;??_р_._-;_-@_-"/>
    <numFmt numFmtId="167" formatCode="#,##0.0"/>
    <numFmt numFmtId="168" formatCode="_-&quot;Ј&quot;* #,##0_-;\-&quot;Ј&quot;* #,##0_-;_-&quot;Ј&quot;* &quot;-&quot;_-;_-@_-"/>
    <numFmt numFmtId="169" formatCode="_-&quot;Ј&quot;* #,##0.00_-;\-&quot;Ј&quot;* #,##0.00_-;_-&quot;Ј&quot;* &quot;-&quot;??_-;_-@_-"/>
    <numFmt numFmtId="170" formatCode="0.00000000"/>
    <numFmt numFmtId="171" formatCode="#,##0.000"/>
    <numFmt numFmtId="172" formatCode="#,##0.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scheme val="minor"/>
    </font>
    <font>
      <u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8" applyNumberFormat="0" applyAlignment="0" applyProtection="0"/>
    <xf numFmtId="0" fontId="21" fillId="6" borderId="19" applyNumberFormat="0" applyAlignment="0" applyProtection="0"/>
    <xf numFmtId="0" fontId="22" fillId="6" borderId="18" applyNumberFormat="0" applyAlignment="0" applyProtection="0"/>
    <xf numFmtId="0" fontId="23" fillId="0" borderId="20" applyNumberFormat="0" applyFill="0" applyAlignment="0" applyProtection="0"/>
    <xf numFmtId="0" fontId="24" fillId="7" borderId="2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8" fillId="3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9" fillId="0" borderId="0"/>
    <xf numFmtId="43" fontId="6" fillId="0" borderId="0" applyFont="0" applyFill="0" applyBorder="0" applyAlignment="0" applyProtection="0"/>
    <xf numFmtId="0" fontId="30" fillId="0" borderId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1" fillId="0" borderId="0"/>
    <xf numFmtId="0" fontId="34" fillId="0" borderId="0"/>
    <xf numFmtId="0" fontId="32" fillId="0" borderId="0"/>
    <xf numFmtId="0" fontId="33" fillId="0" borderId="0"/>
    <xf numFmtId="0" fontId="6" fillId="8" borderId="22" applyNumberFormat="0" applyFont="0" applyAlignment="0" applyProtection="0"/>
    <xf numFmtId="0" fontId="34" fillId="0" borderId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" fillId="0" borderId="0"/>
    <xf numFmtId="0" fontId="29" fillId="0" borderId="0"/>
    <xf numFmtId="0" fontId="4" fillId="0" borderId="0"/>
    <xf numFmtId="164" fontId="10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9" fillId="0" borderId="0" xfId="1"/>
    <xf numFmtId="0" fontId="12" fillId="0" borderId="0" xfId="1" applyFont="1"/>
    <xf numFmtId="0" fontId="12" fillId="0" borderId="0" xfId="1" applyFont="1" applyAlignment="1">
      <alignment vertical="center"/>
    </xf>
    <xf numFmtId="0" fontId="9" fillId="0" borderId="0" xfId="1" applyAlignment="1">
      <alignment vertical="center"/>
    </xf>
    <xf numFmtId="0" fontId="11" fillId="0" borderId="0" xfId="1" applyFont="1"/>
    <xf numFmtId="0" fontId="40" fillId="0" borderId="0" xfId="1" applyFont="1" applyAlignment="1">
      <alignment horizont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7" fontId="35" fillId="0" borderId="1" xfId="0" applyNumberFormat="1" applyFont="1" applyBorder="1" applyAlignment="1">
      <alignment vertical="center" wrapText="1"/>
    </xf>
    <xf numFmtId="167" fontId="42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right" vertical="center" wrapText="1" indent="1"/>
    </xf>
    <xf numFmtId="167" fontId="43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7" fontId="42" fillId="0" borderId="1" xfId="0" applyNumberFormat="1" applyFont="1" applyBorder="1" applyAlignment="1">
      <alignment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3" fontId="43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/>
    <xf numFmtId="170" fontId="38" fillId="0" borderId="1" xfId="0" applyNumberFormat="1" applyFont="1" applyBorder="1"/>
    <xf numFmtId="0" fontId="39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vertical="center" wrapText="1"/>
    </xf>
    <xf numFmtId="0" fontId="38" fillId="0" borderId="1" xfId="1" applyFont="1" applyBorder="1" applyAlignment="1">
      <alignment vertical="center" wrapText="1"/>
    </xf>
    <xf numFmtId="3" fontId="45" fillId="0" borderId="24" xfId="0" applyNumberFormat="1" applyFont="1" applyBorder="1" applyAlignment="1">
      <alignment horizontal="right" vertical="center" wrapText="1" indent="1"/>
    </xf>
    <xf numFmtId="0" fontId="12" fillId="0" borderId="0" xfId="1" applyFont="1" applyAlignment="1">
      <alignment horizontal="center"/>
    </xf>
    <xf numFmtId="0" fontId="9" fillId="0" borderId="0" xfId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33" borderId="0" xfId="1" applyFont="1" applyFill="1" applyAlignment="1">
      <alignment horizontal="center"/>
    </xf>
    <xf numFmtId="49" fontId="12" fillId="33" borderId="0" xfId="1" applyNumberFormat="1" applyFont="1" applyFill="1" applyAlignment="1">
      <alignment horizontal="center"/>
    </xf>
    <xf numFmtId="3" fontId="42" fillId="33" borderId="1" xfId="0" applyNumberFormat="1" applyFont="1" applyFill="1" applyBorder="1" applyAlignment="1">
      <alignment horizontal="center" vertical="center" wrapText="1"/>
    </xf>
    <xf numFmtId="0" fontId="9" fillId="33" borderId="0" xfId="1" applyFill="1" applyAlignment="1">
      <alignment horizontal="center"/>
    </xf>
    <xf numFmtId="49" fontId="9" fillId="33" borderId="0" xfId="1" applyNumberFormat="1" applyFill="1" applyAlignment="1">
      <alignment horizontal="center"/>
    </xf>
    <xf numFmtId="0" fontId="12" fillId="0" borderId="1" xfId="1" applyFont="1" applyBorder="1" applyAlignment="1">
      <alignment vertical="center"/>
    </xf>
    <xf numFmtId="0" fontId="38" fillId="0" borderId="0" xfId="1" applyFont="1"/>
    <xf numFmtId="0" fontId="38" fillId="0" borderId="0" xfId="1" applyFont="1" applyAlignment="1">
      <alignment horizontal="center"/>
    </xf>
    <xf numFmtId="0" fontId="38" fillId="33" borderId="0" xfId="1" applyFont="1" applyFill="1" applyAlignment="1">
      <alignment horizontal="center"/>
    </xf>
    <xf numFmtId="49" fontId="38" fillId="33" borderId="0" xfId="1" applyNumberFormat="1" applyFont="1" applyFill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33" borderId="1" xfId="0" applyFont="1" applyFill="1" applyBorder="1" applyAlignment="1">
      <alignment horizontal="center" vertical="center"/>
    </xf>
    <xf numFmtId="2" fontId="44" fillId="33" borderId="1" xfId="0" applyNumberFormat="1" applyFont="1" applyFill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1" fillId="33" borderId="2" xfId="1" applyFont="1" applyFill="1" applyBorder="1" applyAlignment="1">
      <alignment horizontal="center" vertical="center" wrapText="1"/>
    </xf>
    <xf numFmtId="49" fontId="41" fillId="33" borderId="2" xfId="1" applyNumberFormat="1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/>
    </xf>
    <xf numFmtId="0" fontId="41" fillId="33" borderId="1" xfId="1" applyFont="1" applyFill="1" applyBorder="1" applyAlignment="1">
      <alignment horizontal="center" vertical="center"/>
    </xf>
    <xf numFmtId="0" fontId="38" fillId="0" borderId="0" xfId="1" applyFont="1" applyAlignment="1">
      <alignment horizontal="left" vertical="center" wrapText="1"/>
    </xf>
    <xf numFmtId="0" fontId="43" fillId="0" borderId="7" xfId="0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/>
    </xf>
    <xf numFmtId="4" fontId="42" fillId="33" borderId="1" xfId="0" applyNumberFormat="1" applyFont="1" applyFill="1" applyBorder="1" applyAlignment="1">
      <alignment horizontal="center" vertical="center" wrapText="1"/>
    </xf>
    <xf numFmtId="0" fontId="47" fillId="0" borderId="0" xfId="1" applyFont="1"/>
    <xf numFmtId="0" fontId="47" fillId="0" borderId="0" xfId="1" applyFont="1" applyAlignment="1">
      <alignment horizontal="center"/>
    </xf>
    <xf numFmtId="0" fontId="47" fillId="0" borderId="0" xfId="1" applyFont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3" fontId="49" fillId="0" borderId="1" xfId="70" applyNumberFormat="1" applyFont="1" applyFill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 vertical="center" wrapText="1"/>
    </xf>
    <xf numFmtId="3" fontId="47" fillId="0" borderId="0" xfId="1" applyNumberFormat="1" applyFont="1" applyAlignment="1">
      <alignment horizontal="center"/>
    </xf>
    <xf numFmtId="4" fontId="49" fillId="0" borderId="1" xfId="0" applyNumberFormat="1" applyFont="1" applyBorder="1" applyAlignment="1">
      <alignment horizontal="center" vertical="center" wrapText="1"/>
    </xf>
    <xf numFmtId="0" fontId="47" fillId="0" borderId="0" xfId="0" applyFont="1"/>
    <xf numFmtId="0" fontId="46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/>
    </xf>
    <xf numFmtId="0" fontId="54" fillId="0" borderId="1" xfId="0" applyFont="1" applyBorder="1" applyAlignment="1">
      <alignment horizontal="left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3" fontId="54" fillId="0" borderId="1" xfId="70" applyNumberFormat="1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center" vertical="center" wrapText="1"/>
    </xf>
    <xf numFmtId="167" fontId="55" fillId="0" borderId="1" xfId="68" applyNumberFormat="1" applyFont="1" applyBorder="1" applyAlignment="1">
      <alignment horizontal="left" vertical="center" wrapText="1"/>
    </xf>
    <xf numFmtId="3" fontId="54" fillId="0" borderId="1" xfId="70" applyNumberFormat="1" applyFont="1" applyFill="1" applyBorder="1" applyAlignment="1">
      <alignment horizontal="center" vertical="center"/>
    </xf>
    <xf numFmtId="3" fontId="55" fillId="0" borderId="1" xfId="0" applyNumberFormat="1" applyFont="1" applyBorder="1" applyAlignment="1">
      <alignment horizontal="center" vertical="center" wrapText="1"/>
    </xf>
    <xf numFmtId="0" fontId="55" fillId="0" borderId="1" xfId="73" applyFont="1" applyBorder="1" applyAlignment="1">
      <alignment horizontal="left" vertical="center" wrapText="1"/>
    </xf>
    <xf numFmtId="0" fontId="55" fillId="0" borderId="1" xfId="74" applyFont="1" applyBorder="1" applyAlignment="1">
      <alignment horizontal="left" vertical="center" wrapText="1"/>
    </xf>
    <xf numFmtId="0" fontId="55" fillId="0" borderId="1" xfId="75" applyFont="1" applyBorder="1" applyAlignment="1">
      <alignment horizontal="left" vertical="center" wrapText="1"/>
    </xf>
    <xf numFmtId="167" fontId="55" fillId="0" borderId="1" xfId="0" applyNumberFormat="1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/>
    </xf>
    <xf numFmtId="0" fontId="55" fillId="0" borderId="1" xfId="76" applyFont="1" applyBorder="1" applyAlignment="1">
      <alignment horizontal="left" vertical="center" wrapText="1"/>
    </xf>
    <xf numFmtId="171" fontId="54" fillId="0" borderId="1" xfId="0" applyNumberFormat="1" applyFont="1" applyBorder="1" applyAlignment="1">
      <alignment horizontal="center" vertical="center" wrapText="1"/>
    </xf>
    <xf numFmtId="4" fontId="54" fillId="0" borderId="1" xfId="70" applyNumberFormat="1" applyFont="1" applyFill="1" applyBorder="1" applyAlignment="1">
      <alignment horizontal="center" vertical="center" wrapText="1"/>
    </xf>
    <xf numFmtId="0" fontId="55" fillId="0" borderId="2" xfId="0" applyFont="1" applyBorder="1" applyAlignment="1">
      <alignment horizontal="left" vertical="center" wrapText="1"/>
    </xf>
    <xf numFmtId="4" fontId="55" fillId="0" borderId="1" xfId="0" applyNumberFormat="1" applyFont="1" applyBorder="1" applyAlignment="1">
      <alignment horizontal="center" vertical="center" wrapText="1"/>
    </xf>
    <xf numFmtId="171" fontId="54" fillId="0" borderId="1" xfId="70" applyNumberFormat="1" applyFont="1" applyFill="1" applyBorder="1" applyAlignment="1">
      <alignment horizontal="center" vertical="center" wrapText="1"/>
    </xf>
    <xf numFmtId="0" fontId="55" fillId="0" borderId="1" xfId="77" applyFont="1" applyBorder="1" applyAlignment="1">
      <alignment horizontal="left" vertical="center" wrapText="1"/>
    </xf>
    <xf numFmtId="0" fontId="55" fillId="0" borderId="1" xfId="78" applyFont="1" applyBorder="1" applyAlignment="1">
      <alignment horizontal="left" vertical="center" wrapText="1"/>
    </xf>
    <xf numFmtId="0" fontId="55" fillId="0" borderId="1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0" fontId="54" fillId="0" borderId="1" xfId="0" applyFont="1" applyBorder="1" applyAlignment="1">
      <alignment horizontal="center" vertical="center" wrapText="1"/>
    </xf>
    <xf numFmtId="49" fontId="55" fillId="0" borderId="1" xfId="68" applyNumberFormat="1" applyFont="1" applyBorder="1" applyAlignment="1">
      <alignment horizontal="left" vertical="center" wrapText="1"/>
    </xf>
    <xf numFmtId="49" fontId="55" fillId="0" borderId="1" xfId="68" applyNumberFormat="1" applyFont="1" applyBorder="1" applyAlignment="1">
      <alignment horizontal="left" vertical="top" wrapText="1"/>
    </xf>
    <xf numFmtId="3" fontId="55" fillId="0" borderId="1" xfId="0" applyNumberFormat="1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/>
    </xf>
    <xf numFmtId="0" fontId="55" fillId="0" borderId="1" xfId="23" applyFont="1" applyFill="1" applyBorder="1" applyAlignment="1">
      <alignment horizontal="left" vertical="center" wrapText="1"/>
    </xf>
    <xf numFmtId="0" fontId="54" fillId="33" borderId="1" xfId="0" applyFont="1" applyFill="1" applyBorder="1" applyAlignment="1">
      <alignment horizontal="left" vertical="center" wrapText="1"/>
    </xf>
    <xf numFmtId="167" fontId="49" fillId="0" borderId="1" xfId="0" applyNumberFormat="1" applyFont="1" applyBorder="1" applyAlignment="1">
      <alignment horizontal="center" vertical="center" wrapText="1"/>
    </xf>
    <xf numFmtId="0" fontId="55" fillId="33" borderId="1" xfId="0" applyFont="1" applyFill="1" applyBorder="1" applyAlignment="1">
      <alignment horizontal="center" vertical="center" wrapText="1"/>
    </xf>
    <xf numFmtId="0" fontId="47" fillId="0" borderId="1" xfId="1" applyFont="1" applyBorder="1"/>
    <xf numFmtId="3" fontId="47" fillId="0" borderId="1" xfId="1" applyNumberFormat="1" applyFont="1" applyBorder="1" applyAlignment="1">
      <alignment horizontal="center"/>
    </xf>
    <xf numFmtId="0" fontId="47" fillId="0" borderId="1" xfId="1" applyFont="1" applyBorder="1" applyAlignment="1">
      <alignment horizontal="center"/>
    </xf>
    <xf numFmtId="0" fontId="47" fillId="0" borderId="1" xfId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49" fontId="47" fillId="0" borderId="0" xfId="1" applyNumberFormat="1" applyFont="1" applyAlignment="1">
      <alignment vertical="center"/>
    </xf>
    <xf numFmtId="49" fontId="46" fillId="0" borderId="0" xfId="1" applyNumberFormat="1" applyFont="1" applyAlignment="1">
      <alignment horizontal="center" vertical="center"/>
    </xf>
    <xf numFmtId="49" fontId="48" fillId="0" borderId="1" xfId="1" applyNumberFormat="1" applyFont="1" applyBorder="1" applyAlignment="1">
      <alignment horizontal="center" vertical="center"/>
    </xf>
    <xf numFmtId="49" fontId="47" fillId="0" borderId="7" xfId="1" applyNumberFormat="1" applyFont="1" applyBorder="1" applyAlignment="1">
      <alignment vertical="center"/>
    </xf>
    <xf numFmtId="49" fontId="54" fillId="0" borderId="1" xfId="0" applyNumberFormat="1" applyFont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49" fontId="54" fillId="33" borderId="1" xfId="0" applyNumberFormat="1" applyFont="1" applyFill="1" applyBorder="1" applyAlignment="1">
      <alignment horizontal="center" vertical="center" wrapText="1"/>
    </xf>
    <xf numFmtId="49" fontId="54" fillId="0" borderId="2" xfId="0" applyNumberFormat="1" applyFont="1" applyBorder="1" applyAlignment="1">
      <alignment horizontal="center" vertical="center" wrapText="1"/>
    </xf>
    <xf numFmtId="3" fontId="54" fillId="0" borderId="27" xfId="70" applyNumberFormat="1" applyFont="1" applyFill="1" applyBorder="1" applyAlignment="1">
      <alignment horizontal="right" vertical="center" wrapText="1"/>
    </xf>
    <xf numFmtId="3" fontId="55" fillId="0" borderId="27" xfId="70" applyNumberFormat="1" applyFont="1" applyFill="1" applyBorder="1" applyAlignment="1">
      <alignment horizontal="right" vertical="center" wrapText="1"/>
    </xf>
    <xf numFmtId="3" fontId="54" fillId="0" borderId="1" xfId="70" applyNumberFormat="1" applyFont="1" applyFill="1" applyBorder="1" applyAlignment="1">
      <alignment horizontal="right" vertical="center" wrapText="1"/>
    </xf>
    <xf numFmtId="3" fontId="54" fillId="0" borderId="1" xfId="0" applyNumberFormat="1" applyFont="1" applyBorder="1" applyAlignment="1">
      <alignment horizontal="right" vertical="center" wrapText="1"/>
    </xf>
    <xf numFmtId="3" fontId="55" fillId="0" borderId="1" xfId="70" applyNumberFormat="1" applyFont="1" applyFill="1" applyBorder="1" applyAlignment="1">
      <alignment horizontal="right" vertical="center" wrapText="1"/>
    </xf>
    <xf numFmtId="3" fontId="55" fillId="0" borderId="1" xfId="70" applyNumberFormat="1" applyFont="1" applyFill="1" applyBorder="1" applyAlignment="1">
      <alignment horizontal="right" vertical="center"/>
    </xf>
    <xf numFmtId="0" fontId="39" fillId="0" borderId="1" xfId="1" applyFont="1" applyBorder="1" applyAlignment="1">
      <alignment horizontal="center"/>
    </xf>
    <xf numFmtId="3" fontId="39" fillId="0" borderId="1" xfId="1" applyNumberFormat="1" applyFont="1" applyBorder="1" applyAlignment="1">
      <alignment horizontal="center"/>
    </xf>
    <xf numFmtId="3" fontId="39" fillId="0" borderId="1" xfId="1" applyNumberFormat="1" applyFont="1" applyBorder="1" applyAlignment="1">
      <alignment horizontal="center" vertical="center"/>
    </xf>
    <xf numFmtId="49" fontId="47" fillId="0" borderId="0" xfId="1" applyNumberFormat="1" applyFont="1" applyAlignment="1">
      <alignment horizontal="center"/>
    </xf>
    <xf numFmtId="49" fontId="48" fillId="0" borderId="2" xfId="1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top" wrapText="1"/>
    </xf>
    <xf numFmtId="4" fontId="39" fillId="0" borderId="1" xfId="0" applyNumberFormat="1" applyFont="1" applyBorder="1" applyAlignment="1">
      <alignment horizontal="center" vertical="center"/>
    </xf>
    <xf numFmtId="49" fontId="47" fillId="0" borderId="1" xfId="1" applyNumberFormat="1" applyFont="1" applyBorder="1" applyAlignment="1">
      <alignment horizontal="center"/>
    </xf>
    <xf numFmtId="0" fontId="39" fillId="33" borderId="1" xfId="1" applyFont="1" applyFill="1" applyBorder="1" applyAlignment="1">
      <alignment horizontal="center" vertical="center"/>
    </xf>
    <xf numFmtId="0" fontId="39" fillId="33" borderId="27" xfId="1" applyFont="1" applyFill="1" applyBorder="1" applyAlignment="1">
      <alignment horizontal="center" vertical="center"/>
    </xf>
    <xf numFmtId="49" fontId="39" fillId="33" borderId="27" xfId="1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9" fontId="39" fillId="0" borderId="1" xfId="1" applyNumberFormat="1" applyFont="1" applyBorder="1" applyAlignment="1">
      <alignment horizontal="center"/>
    </xf>
    <xf numFmtId="3" fontId="56" fillId="0" borderId="1" xfId="1" applyNumberFormat="1" applyFont="1" applyBorder="1" applyAlignment="1">
      <alignment horizontal="center" vertical="center"/>
    </xf>
    <xf numFmtId="3" fontId="56" fillId="0" borderId="1" xfId="1" applyNumberFormat="1" applyFont="1" applyBorder="1" applyAlignment="1">
      <alignment horizontal="right" vertical="center"/>
    </xf>
    <xf numFmtId="3" fontId="55" fillId="0" borderId="27" xfId="70" applyNumberFormat="1" applyFont="1" applyFill="1" applyBorder="1" applyAlignment="1">
      <alignment horizontal="center" vertical="center" wrapText="1"/>
    </xf>
    <xf numFmtId="3" fontId="54" fillId="0" borderId="27" xfId="70" applyNumberFormat="1" applyFont="1" applyFill="1" applyBorder="1" applyAlignment="1">
      <alignment horizontal="center" vertical="center" wrapText="1"/>
    </xf>
    <xf numFmtId="3" fontId="57" fillId="0" borderId="1" xfId="1" applyNumberFormat="1" applyFont="1" applyBorder="1"/>
    <xf numFmtId="0" fontId="58" fillId="0" borderId="0" xfId="1" applyFont="1" applyAlignment="1">
      <alignment vertical="center"/>
    </xf>
    <xf numFmtId="0" fontId="59" fillId="0" borderId="0" xfId="1" applyFont="1"/>
    <xf numFmtId="0" fontId="59" fillId="0" borderId="0" xfId="1" applyFont="1" applyAlignment="1">
      <alignment horizontal="center"/>
    </xf>
    <xf numFmtId="0" fontId="58" fillId="0" borderId="0" xfId="1" applyFont="1"/>
    <xf numFmtId="0" fontId="58" fillId="0" borderId="0" xfId="1" applyFont="1" applyAlignment="1">
      <alignment horizontal="center"/>
    </xf>
    <xf numFmtId="3" fontId="47" fillId="0" borderId="1" xfId="1" applyNumberFormat="1" applyFont="1" applyBorder="1" applyAlignment="1">
      <alignment horizontal="center" vertical="center"/>
    </xf>
    <xf numFmtId="0" fontId="38" fillId="0" borderId="0" xfId="1" applyFont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41" fillId="33" borderId="5" xfId="1" applyFont="1" applyFill="1" applyBorder="1" applyAlignment="1">
      <alignment horizontal="center" vertical="center" wrapText="1"/>
    </xf>
    <xf numFmtId="0" fontId="41" fillId="33" borderId="6" xfId="1" applyFont="1" applyFill="1" applyBorder="1" applyAlignment="1">
      <alignment horizontal="center" vertical="center" wrapText="1"/>
    </xf>
    <xf numFmtId="0" fontId="41" fillId="33" borderId="7" xfId="1" applyFont="1" applyFill="1" applyBorder="1" applyAlignment="1">
      <alignment horizontal="center" vertical="center" wrapText="1"/>
    </xf>
    <xf numFmtId="0" fontId="41" fillId="33" borderId="8" xfId="1" applyFont="1" applyFill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41" fillId="0" borderId="7" xfId="1" applyFont="1" applyBorder="1" applyAlignment="1">
      <alignment horizontal="center" vertical="center" wrapText="1"/>
    </xf>
    <xf numFmtId="0" fontId="41" fillId="0" borderId="8" xfId="1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 wrapText="1"/>
    </xf>
    <xf numFmtId="0" fontId="41" fillId="0" borderId="27" xfId="1" applyFont="1" applyBorder="1" applyAlignment="1">
      <alignment horizontal="center" vertical="center" wrapText="1"/>
    </xf>
    <xf numFmtId="0" fontId="41" fillId="0" borderId="28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41" fillId="0" borderId="4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 vertical="center" wrapText="1"/>
    </xf>
    <xf numFmtId="0" fontId="41" fillId="0" borderId="29" xfId="1" applyFont="1" applyBorder="1" applyAlignment="1">
      <alignment horizontal="center" vertical="center" wrapText="1"/>
    </xf>
    <xf numFmtId="0" fontId="41" fillId="0" borderId="30" xfId="1" applyFont="1" applyBorder="1" applyAlignment="1">
      <alignment horizontal="center" vertical="center" wrapText="1"/>
    </xf>
    <xf numFmtId="0" fontId="41" fillId="0" borderId="31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top" wrapText="1"/>
    </xf>
    <xf numFmtId="0" fontId="12" fillId="0" borderId="0" xfId="1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41" fillId="0" borderId="9" xfId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1" fillId="0" borderId="32" xfId="1" applyFont="1" applyBorder="1" applyAlignment="1">
      <alignment horizontal="center" vertical="center" wrapText="1"/>
    </xf>
    <xf numFmtId="49" fontId="55" fillId="0" borderId="2" xfId="0" applyNumberFormat="1" applyFont="1" applyBorder="1" applyAlignment="1">
      <alignment horizontal="center" vertical="center" wrapText="1"/>
    </xf>
    <xf numFmtId="49" fontId="55" fillId="0" borderId="3" xfId="0" applyNumberFormat="1" applyFont="1" applyBorder="1" applyAlignment="1">
      <alignment horizontal="center" vertical="center" wrapText="1"/>
    </xf>
    <xf numFmtId="49" fontId="55" fillId="0" borderId="24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4" fontId="55" fillId="0" borderId="1" xfId="70" applyNumberFormat="1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171" fontId="55" fillId="33" borderId="1" xfId="70" applyNumberFormat="1" applyFont="1" applyFill="1" applyBorder="1" applyAlignment="1">
      <alignment horizontal="center" vertical="center" wrapText="1"/>
    </xf>
    <xf numFmtId="4" fontId="55" fillId="0" borderId="1" xfId="0" applyNumberFormat="1" applyFont="1" applyBorder="1" applyAlignment="1">
      <alignment horizontal="center" vertical="center" wrapText="1"/>
    </xf>
    <xf numFmtId="171" fontId="55" fillId="0" borderId="1" xfId="0" applyNumberFormat="1" applyFont="1" applyBorder="1" applyAlignment="1">
      <alignment horizontal="center" vertical="center" wrapText="1"/>
    </xf>
    <xf numFmtId="172" fontId="55" fillId="33" borderId="1" xfId="70" applyNumberFormat="1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0" xfId="1" applyFont="1" applyAlignment="1">
      <alignment horizontal="right" vertical="top" wrapText="1"/>
    </xf>
    <xf numFmtId="0" fontId="47" fillId="0" borderId="0" xfId="1" applyFont="1" applyAlignment="1">
      <alignment horizontal="right" vertical="center"/>
    </xf>
    <xf numFmtId="0" fontId="53" fillId="0" borderId="0" xfId="1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49" fontId="48" fillId="0" borderId="9" xfId="1" applyNumberFormat="1" applyFont="1" applyBorder="1" applyAlignment="1">
      <alignment horizontal="center" vertical="center" wrapText="1"/>
    </xf>
    <xf numFmtId="49" fontId="48" fillId="0" borderId="14" xfId="1" applyNumberFormat="1" applyFont="1" applyBorder="1" applyAlignment="1">
      <alignment horizontal="center" vertical="center" wrapText="1"/>
    </xf>
    <xf numFmtId="49" fontId="48" fillId="0" borderId="32" xfId="1" applyNumberFormat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48" fillId="0" borderId="12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48" fillId="0" borderId="4" xfId="1" applyFont="1" applyBorder="1" applyAlignment="1">
      <alignment horizontal="center" vertical="center" wrapText="1"/>
    </xf>
    <xf numFmtId="0" fontId="48" fillId="0" borderId="8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8" fillId="0" borderId="3" xfId="1" applyFont="1" applyBorder="1" applyAlignment="1">
      <alignment horizontal="center" vertical="center" wrapText="1"/>
    </xf>
    <xf numFmtId="0" fontId="48" fillId="0" borderId="24" xfId="1" applyFont="1" applyBorder="1" applyAlignment="1">
      <alignment horizontal="center" vertical="center" wrapText="1"/>
    </xf>
    <xf numFmtId="0" fontId="48" fillId="0" borderId="2" xfId="1" applyFont="1" applyBorder="1" applyAlignment="1">
      <alignment horizontal="center" vertical="center" wrapText="1"/>
    </xf>
    <xf numFmtId="0" fontId="48" fillId="0" borderId="29" xfId="1" applyFont="1" applyBorder="1" applyAlignment="1">
      <alignment horizontal="center" vertical="center" wrapText="1"/>
    </xf>
    <xf numFmtId="0" fontId="48" fillId="0" borderId="30" xfId="1" applyFont="1" applyBorder="1" applyAlignment="1">
      <alignment horizontal="center" vertical="center" wrapText="1"/>
    </xf>
    <xf numFmtId="0" fontId="48" fillId="0" borderId="31" xfId="1" applyFont="1" applyBorder="1" applyAlignment="1">
      <alignment horizontal="center" vertical="center" wrapText="1"/>
    </xf>
    <xf numFmtId="0" fontId="48" fillId="0" borderId="5" xfId="1" applyFont="1" applyBorder="1" applyAlignment="1">
      <alignment horizontal="center" vertical="center" wrapText="1"/>
    </xf>
    <xf numFmtId="0" fontId="48" fillId="0" borderId="6" xfId="1" applyFont="1" applyBorder="1" applyAlignment="1">
      <alignment horizontal="center" vertical="center" wrapText="1"/>
    </xf>
    <xf numFmtId="0" fontId="48" fillId="0" borderId="27" xfId="1" applyFont="1" applyBorder="1" applyAlignment="1">
      <alignment horizontal="center" vertical="center" wrapText="1"/>
    </xf>
    <xf numFmtId="0" fontId="48" fillId="0" borderId="25" xfId="1" applyFont="1" applyBorder="1" applyAlignment="1">
      <alignment horizontal="center" vertical="center" wrapText="1"/>
    </xf>
    <xf numFmtId="0" fontId="48" fillId="0" borderId="28" xfId="1" applyFont="1" applyBorder="1" applyAlignment="1">
      <alignment horizontal="center" vertical="center" wrapText="1"/>
    </xf>
  </cellXfs>
  <cellStyles count="7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Comma [0]_irl tel sep5" xfId="55"/>
    <cellStyle name="Comma_irl tel sep5" xfId="56"/>
    <cellStyle name="Currency [0]_irl tel sep5" xfId="57"/>
    <cellStyle name="Currency_irl tel sep5" xfId="58"/>
    <cellStyle name="Normal_irl tel sep5" xfId="59"/>
    <cellStyle name="normбlnм_laroux" xfId="60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17" builtinId="20" customBuiltin="1"/>
    <cellStyle name="Вывод" xfId="18" builtinId="21" customBuiltin="1"/>
    <cellStyle name="Вычисление" xfId="1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24" builtinId="25" customBuiltin="1"/>
    <cellStyle name="Контрольная ячейка" xfId="21" builtinId="23" customBuiltin="1"/>
    <cellStyle name="Название" xfId="9" builtinId="15" customBuiltin="1"/>
    <cellStyle name="Нейтральный" xfId="16" builtinId="28" customBuiltin="1"/>
    <cellStyle name="Обычный" xfId="0" builtinId="0"/>
    <cellStyle name="Обычный 10" xfId="69"/>
    <cellStyle name="Обычный 17 5 2" xfId="6"/>
    <cellStyle name="Обычный 17 5 2 2" xfId="50"/>
    <cellStyle name="Обычный 17 6 2" xfId="8"/>
    <cellStyle name="Обычный 17 6 2 2" xfId="51"/>
    <cellStyle name="Обычный 2" xfId="1"/>
    <cellStyle name="Обычный 2 2" xfId="61"/>
    <cellStyle name="Обычный 2 3" xfId="52"/>
    <cellStyle name="Обычный 26" xfId="3"/>
    <cellStyle name="Обычный 28" xfId="2"/>
    <cellStyle name="Обычный 29" xfId="67"/>
    <cellStyle name="Обычный 3" xfId="4"/>
    <cellStyle name="Обычный 3 2" xfId="62"/>
    <cellStyle name="Обычный 30" xfId="73"/>
    <cellStyle name="Обычный 33" xfId="74"/>
    <cellStyle name="Обычный 34" xfId="7"/>
    <cellStyle name="Обычный 36" xfId="75"/>
    <cellStyle name="Обычный 39" xfId="76"/>
    <cellStyle name="Обычный 4" xfId="5"/>
    <cellStyle name="Обычный 4 2" xfId="54"/>
    <cellStyle name="Обычный 40 2 2 2" xfId="68"/>
    <cellStyle name="Обычный 44" xfId="71"/>
    <cellStyle name="Обычный 45" xfId="72"/>
    <cellStyle name="Обычный 5" xfId="49"/>
    <cellStyle name="Обычный 7" xfId="77"/>
    <cellStyle name="Обычный 8" xfId="78"/>
    <cellStyle name="Плохой" xfId="15" builtinId="27" customBuiltin="1"/>
    <cellStyle name="Пояснение" xfId="23" builtinId="53" customBuiltin="1"/>
    <cellStyle name="Примечание 2" xfId="63"/>
    <cellStyle name="Связанная ячейка" xfId="20" builtinId="24" customBuiltin="1"/>
    <cellStyle name="Стиль 1" xfId="64"/>
    <cellStyle name="Текст предупреждения" xfId="22" builtinId="11" customBuiltin="1"/>
    <cellStyle name="Тысячи [0]_Диалог Накладная" xfId="65"/>
    <cellStyle name="Тысячи_Диалог Накладная" xfId="66"/>
    <cellStyle name="Финансовый" xfId="70" builtinId="3"/>
    <cellStyle name="Финансовый 2" xfId="53"/>
    <cellStyle name="Хороший" xfId="1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A24"/>
  <sheetViews>
    <sheetView view="pageBreakPreview" topLeftCell="A7" zoomScale="40" zoomScaleNormal="70" zoomScaleSheetLayoutView="40" workbookViewId="0">
      <selection activeCell="C18" sqref="C18"/>
    </sheetView>
  </sheetViews>
  <sheetFormatPr defaultRowHeight="18.75" x14ac:dyDescent="0.3"/>
  <cols>
    <col min="1" max="1" width="8.42578125" style="4" customWidth="1"/>
    <col min="2" max="2" width="15.140625" style="1" customWidth="1"/>
    <col min="3" max="3" width="77.5703125" style="5" customWidth="1"/>
    <col min="4" max="4" width="9.42578125" style="5" customWidth="1"/>
    <col min="5" max="5" width="14.5703125" style="5" customWidth="1"/>
    <col min="6" max="6" width="13.7109375" style="1" customWidth="1"/>
    <col min="7" max="7" width="13.5703125" style="1" customWidth="1"/>
    <col min="8" max="8" width="12.85546875" style="1" customWidth="1"/>
    <col min="9" max="9" width="15.5703125" style="5" customWidth="1"/>
    <col min="10" max="10" width="15.85546875" style="1" customWidth="1"/>
    <col min="11" max="11" width="13.28515625" style="1" customWidth="1"/>
    <col min="12" max="12" width="16.140625" style="6" customWidth="1"/>
    <col min="13" max="13" width="15.28515625" style="1" customWidth="1"/>
    <col min="14" max="14" width="11.42578125" style="1" customWidth="1"/>
    <col min="15" max="15" width="16.7109375" style="1" customWidth="1"/>
    <col min="16" max="16" width="6.5703125" style="1" customWidth="1"/>
    <col min="17" max="17" width="8.85546875" style="1" customWidth="1"/>
    <col min="18" max="18" width="15.28515625" style="29" customWidth="1"/>
    <col min="19" max="19" width="14.140625" style="29" customWidth="1"/>
    <col min="20" max="20" width="12.42578125" style="34" customWidth="1"/>
    <col min="21" max="21" width="12.42578125" style="35" customWidth="1"/>
    <col min="22" max="23" width="9.28515625" style="29" bestFit="1" customWidth="1"/>
    <col min="24" max="25" width="13.140625" style="29" customWidth="1"/>
    <col min="26" max="26" width="62.140625" style="1" customWidth="1"/>
    <col min="27" max="27" width="30.5703125" style="1" customWidth="1"/>
    <col min="28" max="255" width="9.140625" style="1"/>
    <col min="256" max="256" width="1.140625" style="1" customWidth="1"/>
    <col min="257" max="257" width="9.28515625" style="1" bestFit="1" customWidth="1"/>
    <col min="258" max="258" width="14.85546875" style="1" customWidth="1"/>
    <col min="259" max="259" width="16.85546875" style="1" customWidth="1"/>
    <col min="260" max="260" width="10" style="1" customWidth="1"/>
    <col min="261" max="262" width="9.28515625" style="1" bestFit="1" customWidth="1"/>
    <col min="263" max="263" width="14.85546875" style="1" customWidth="1"/>
    <col min="264" max="264" width="11" style="1" customWidth="1"/>
    <col min="265" max="265" width="13.7109375" style="1" customWidth="1"/>
    <col min="266" max="266" width="14.28515625" style="1" customWidth="1"/>
    <col min="267" max="267" width="12.85546875" style="1" customWidth="1"/>
    <col min="268" max="268" width="13.5703125" style="1" customWidth="1"/>
    <col min="269" max="269" width="15.140625" style="1" customWidth="1"/>
    <col min="270" max="270" width="12.42578125" style="1" customWidth="1"/>
    <col min="271" max="271" width="12.5703125" style="1" customWidth="1"/>
    <col min="272" max="272" width="9.28515625" style="1" bestFit="1" customWidth="1"/>
    <col min="273" max="273" width="9.7109375" style="1" customWidth="1"/>
    <col min="274" max="274" width="8.5703125" style="1" customWidth="1"/>
    <col min="275" max="275" width="8.42578125" style="1" customWidth="1"/>
    <col min="276" max="276" width="10" style="1" customWidth="1"/>
    <col min="277" max="277" width="10.140625" style="1" customWidth="1"/>
    <col min="278" max="279" width="9.28515625" style="1" bestFit="1" customWidth="1"/>
    <col min="280" max="280" width="15.5703125" style="1" customWidth="1"/>
    <col min="281" max="281" width="15.28515625" style="1" customWidth="1"/>
    <col min="282" max="282" width="13.42578125" style="1" customWidth="1"/>
    <col min="283" max="283" width="10.85546875" style="1" customWidth="1"/>
    <col min="284" max="511" width="9.140625" style="1"/>
    <col min="512" max="512" width="1.140625" style="1" customWidth="1"/>
    <col min="513" max="513" width="9.28515625" style="1" bestFit="1" customWidth="1"/>
    <col min="514" max="514" width="14.85546875" style="1" customWidth="1"/>
    <col min="515" max="515" width="16.85546875" style="1" customWidth="1"/>
    <col min="516" max="516" width="10" style="1" customWidth="1"/>
    <col min="517" max="518" width="9.28515625" style="1" bestFit="1" customWidth="1"/>
    <col min="519" max="519" width="14.85546875" style="1" customWidth="1"/>
    <col min="520" max="520" width="11" style="1" customWidth="1"/>
    <col min="521" max="521" width="13.7109375" style="1" customWidth="1"/>
    <col min="522" max="522" width="14.28515625" style="1" customWidth="1"/>
    <col min="523" max="523" width="12.85546875" style="1" customWidth="1"/>
    <col min="524" max="524" width="13.5703125" style="1" customWidth="1"/>
    <col min="525" max="525" width="15.140625" style="1" customWidth="1"/>
    <col min="526" max="526" width="12.42578125" style="1" customWidth="1"/>
    <col min="527" max="527" width="12.5703125" style="1" customWidth="1"/>
    <col min="528" max="528" width="9.28515625" style="1" bestFit="1" customWidth="1"/>
    <col min="529" max="529" width="9.7109375" style="1" customWidth="1"/>
    <col min="530" max="530" width="8.5703125" style="1" customWidth="1"/>
    <col min="531" max="531" width="8.42578125" style="1" customWidth="1"/>
    <col min="532" max="532" width="10" style="1" customWidth="1"/>
    <col min="533" max="533" width="10.140625" style="1" customWidth="1"/>
    <col min="534" max="535" width="9.28515625" style="1" bestFit="1" customWidth="1"/>
    <col min="536" max="536" width="15.5703125" style="1" customWidth="1"/>
    <col min="537" max="537" width="15.28515625" style="1" customWidth="1"/>
    <col min="538" max="538" width="13.42578125" style="1" customWidth="1"/>
    <col min="539" max="539" width="10.85546875" style="1" customWidth="1"/>
    <col min="540" max="767" width="9.140625" style="1"/>
    <col min="768" max="768" width="1.140625" style="1" customWidth="1"/>
    <col min="769" max="769" width="9.28515625" style="1" bestFit="1" customWidth="1"/>
    <col min="770" max="770" width="14.85546875" style="1" customWidth="1"/>
    <col min="771" max="771" width="16.85546875" style="1" customWidth="1"/>
    <col min="772" max="772" width="10" style="1" customWidth="1"/>
    <col min="773" max="774" width="9.28515625" style="1" bestFit="1" customWidth="1"/>
    <col min="775" max="775" width="14.85546875" style="1" customWidth="1"/>
    <col min="776" max="776" width="11" style="1" customWidth="1"/>
    <col min="777" max="777" width="13.7109375" style="1" customWidth="1"/>
    <col min="778" max="778" width="14.28515625" style="1" customWidth="1"/>
    <col min="779" max="779" width="12.85546875" style="1" customWidth="1"/>
    <col min="780" max="780" width="13.5703125" style="1" customWidth="1"/>
    <col min="781" max="781" width="15.140625" style="1" customWidth="1"/>
    <col min="782" max="782" width="12.42578125" style="1" customWidth="1"/>
    <col min="783" max="783" width="12.5703125" style="1" customWidth="1"/>
    <col min="784" max="784" width="9.28515625" style="1" bestFit="1" customWidth="1"/>
    <col min="785" max="785" width="9.7109375" style="1" customWidth="1"/>
    <col min="786" max="786" width="8.5703125" style="1" customWidth="1"/>
    <col min="787" max="787" width="8.42578125" style="1" customWidth="1"/>
    <col min="788" max="788" width="10" style="1" customWidth="1"/>
    <col min="789" max="789" width="10.140625" style="1" customWidth="1"/>
    <col min="790" max="791" width="9.28515625" style="1" bestFit="1" customWidth="1"/>
    <col min="792" max="792" width="15.5703125" style="1" customWidth="1"/>
    <col min="793" max="793" width="15.28515625" style="1" customWidth="1"/>
    <col min="794" max="794" width="13.42578125" style="1" customWidth="1"/>
    <col min="795" max="795" width="10.85546875" style="1" customWidth="1"/>
    <col min="796" max="1023" width="9.140625" style="1"/>
    <col min="1024" max="1024" width="1.140625" style="1" customWidth="1"/>
    <col min="1025" max="1025" width="9.28515625" style="1" bestFit="1" customWidth="1"/>
    <col min="1026" max="1026" width="14.85546875" style="1" customWidth="1"/>
    <col min="1027" max="1027" width="16.85546875" style="1" customWidth="1"/>
    <col min="1028" max="1028" width="10" style="1" customWidth="1"/>
    <col min="1029" max="1030" width="9.28515625" style="1" bestFit="1" customWidth="1"/>
    <col min="1031" max="1031" width="14.85546875" style="1" customWidth="1"/>
    <col min="1032" max="1032" width="11" style="1" customWidth="1"/>
    <col min="1033" max="1033" width="13.7109375" style="1" customWidth="1"/>
    <col min="1034" max="1034" width="14.28515625" style="1" customWidth="1"/>
    <col min="1035" max="1035" width="12.85546875" style="1" customWidth="1"/>
    <col min="1036" max="1036" width="13.5703125" style="1" customWidth="1"/>
    <col min="1037" max="1037" width="15.140625" style="1" customWidth="1"/>
    <col min="1038" max="1038" width="12.42578125" style="1" customWidth="1"/>
    <col min="1039" max="1039" width="12.5703125" style="1" customWidth="1"/>
    <col min="1040" max="1040" width="9.28515625" style="1" bestFit="1" customWidth="1"/>
    <col min="1041" max="1041" width="9.7109375" style="1" customWidth="1"/>
    <col min="1042" max="1042" width="8.5703125" style="1" customWidth="1"/>
    <col min="1043" max="1043" width="8.42578125" style="1" customWidth="1"/>
    <col min="1044" max="1044" width="10" style="1" customWidth="1"/>
    <col min="1045" max="1045" width="10.140625" style="1" customWidth="1"/>
    <col min="1046" max="1047" width="9.28515625" style="1" bestFit="1" customWidth="1"/>
    <col min="1048" max="1048" width="15.5703125" style="1" customWidth="1"/>
    <col min="1049" max="1049" width="15.28515625" style="1" customWidth="1"/>
    <col min="1050" max="1050" width="13.42578125" style="1" customWidth="1"/>
    <col min="1051" max="1051" width="10.85546875" style="1" customWidth="1"/>
    <col min="1052" max="1279" width="9.140625" style="1"/>
    <col min="1280" max="1280" width="1.140625" style="1" customWidth="1"/>
    <col min="1281" max="1281" width="9.28515625" style="1" bestFit="1" customWidth="1"/>
    <col min="1282" max="1282" width="14.85546875" style="1" customWidth="1"/>
    <col min="1283" max="1283" width="16.85546875" style="1" customWidth="1"/>
    <col min="1284" max="1284" width="10" style="1" customWidth="1"/>
    <col min="1285" max="1286" width="9.28515625" style="1" bestFit="1" customWidth="1"/>
    <col min="1287" max="1287" width="14.85546875" style="1" customWidth="1"/>
    <col min="1288" max="1288" width="11" style="1" customWidth="1"/>
    <col min="1289" max="1289" width="13.7109375" style="1" customWidth="1"/>
    <col min="1290" max="1290" width="14.28515625" style="1" customWidth="1"/>
    <col min="1291" max="1291" width="12.85546875" style="1" customWidth="1"/>
    <col min="1292" max="1292" width="13.5703125" style="1" customWidth="1"/>
    <col min="1293" max="1293" width="15.140625" style="1" customWidth="1"/>
    <col min="1294" max="1294" width="12.42578125" style="1" customWidth="1"/>
    <col min="1295" max="1295" width="12.5703125" style="1" customWidth="1"/>
    <col min="1296" max="1296" width="9.28515625" style="1" bestFit="1" customWidth="1"/>
    <col min="1297" max="1297" width="9.7109375" style="1" customWidth="1"/>
    <col min="1298" max="1298" width="8.5703125" style="1" customWidth="1"/>
    <col min="1299" max="1299" width="8.42578125" style="1" customWidth="1"/>
    <col min="1300" max="1300" width="10" style="1" customWidth="1"/>
    <col min="1301" max="1301" width="10.140625" style="1" customWidth="1"/>
    <col min="1302" max="1303" width="9.28515625" style="1" bestFit="1" customWidth="1"/>
    <col min="1304" max="1304" width="15.5703125" style="1" customWidth="1"/>
    <col min="1305" max="1305" width="15.28515625" style="1" customWidth="1"/>
    <col min="1306" max="1306" width="13.42578125" style="1" customWidth="1"/>
    <col min="1307" max="1307" width="10.85546875" style="1" customWidth="1"/>
    <col min="1308" max="1535" width="9.140625" style="1"/>
    <col min="1536" max="1536" width="1.140625" style="1" customWidth="1"/>
    <col min="1537" max="1537" width="9.28515625" style="1" bestFit="1" customWidth="1"/>
    <col min="1538" max="1538" width="14.85546875" style="1" customWidth="1"/>
    <col min="1539" max="1539" width="16.85546875" style="1" customWidth="1"/>
    <col min="1540" max="1540" width="10" style="1" customWidth="1"/>
    <col min="1541" max="1542" width="9.28515625" style="1" bestFit="1" customWidth="1"/>
    <col min="1543" max="1543" width="14.85546875" style="1" customWidth="1"/>
    <col min="1544" max="1544" width="11" style="1" customWidth="1"/>
    <col min="1545" max="1545" width="13.7109375" style="1" customWidth="1"/>
    <col min="1546" max="1546" width="14.28515625" style="1" customWidth="1"/>
    <col min="1547" max="1547" width="12.85546875" style="1" customWidth="1"/>
    <col min="1548" max="1548" width="13.5703125" style="1" customWidth="1"/>
    <col min="1549" max="1549" width="15.140625" style="1" customWidth="1"/>
    <col min="1550" max="1550" width="12.42578125" style="1" customWidth="1"/>
    <col min="1551" max="1551" width="12.5703125" style="1" customWidth="1"/>
    <col min="1552" max="1552" width="9.28515625" style="1" bestFit="1" customWidth="1"/>
    <col min="1553" max="1553" width="9.7109375" style="1" customWidth="1"/>
    <col min="1554" max="1554" width="8.5703125" style="1" customWidth="1"/>
    <col min="1555" max="1555" width="8.42578125" style="1" customWidth="1"/>
    <col min="1556" max="1556" width="10" style="1" customWidth="1"/>
    <col min="1557" max="1557" width="10.140625" style="1" customWidth="1"/>
    <col min="1558" max="1559" width="9.28515625" style="1" bestFit="1" customWidth="1"/>
    <col min="1560" max="1560" width="15.5703125" style="1" customWidth="1"/>
    <col min="1561" max="1561" width="15.28515625" style="1" customWidth="1"/>
    <col min="1562" max="1562" width="13.42578125" style="1" customWidth="1"/>
    <col min="1563" max="1563" width="10.85546875" style="1" customWidth="1"/>
    <col min="1564" max="1791" width="9.140625" style="1"/>
    <col min="1792" max="1792" width="1.140625" style="1" customWidth="1"/>
    <col min="1793" max="1793" width="9.28515625" style="1" bestFit="1" customWidth="1"/>
    <col min="1794" max="1794" width="14.85546875" style="1" customWidth="1"/>
    <col min="1795" max="1795" width="16.85546875" style="1" customWidth="1"/>
    <col min="1796" max="1796" width="10" style="1" customWidth="1"/>
    <col min="1797" max="1798" width="9.28515625" style="1" bestFit="1" customWidth="1"/>
    <col min="1799" max="1799" width="14.85546875" style="1" customWidth="1"/>
    <col min="1800" max="1800" width="11" style="1" customWidth="1"/>
    <col min="1801" max="1801" width="13.7109375" style="1" customWidth="1"/>
    <col min="1802" max="1802" width="14.28515625" style="1" customWidth="1"/>
    <col min="1803" max="1803" width="12.85546875" style="1" customWidth="1"/>
    <col min="1804" max="1804" width="13.5703125" style="1" customWidth="1"/>
    <col min="1805" max="1805" width="15.140625" style="1" customWidth="1"/>
    <col min="1806" max="1806" width="12.42578125" style="1" customWidth="1"/>
    <col min="1807" max="1807" width="12.5703125" style="1" customWidth="1"/>
    <col min="1808" max="1808" width="9.28515625" style="1" bestFit="1" customWidth="1"/>
    <col min="1809" max="1809" width="9.7109375" style="1" customWidth="1"/>
    <col min="1810" max="1810" width="8.5703125" style="1" customWidth="1"/>
    <col min="1811" max="1811" width="8.42578125" style="1" customWidth="1"/>
    <col min="1812" max="1812" width="10" style="1" customWidth="1"/>
    <col min="1813" max="1813" width="10.140625" style="1" customWidth="1"/>
    <col min="1814" max="1815" width="9.28515625" style="1" bestFit="1" customWidth="1"/>
    <col min="1816" max="1816" width="15.5703125" style="1" customWidth="1"/>
    <col min="1817" max="1817" width="15.28515625" style="1" customWidth="1"/>
    <col min="1818" max="1818" width="13.42578125" style="1" customWidth="1"/>
    <col min="1819" max="1819" width="10.85546875" style="1" customWidth="1"/>
    <col min="1820" max="2047" width="9.140625" style="1"/>
    <col min="2048" max="2048" width="1.140625" style="1" customWidth="1"/>
    <col min="2049" max="2049" width="9.28515625" style="1" bestFit="1" customWidth="1"/>
    <col min="2050" max="2050" width="14.85546875" style="1" customWidth="1"/>
    <col min="2051" max="2051" width="16.85546875" style="1" customWidth="1"/>
    <col min="2052" max="2052" width="10" style="1" customWidth="1"/>
    <col min="2053" max="2054" width="9.28515625" style="1" bestFit="1" customWidth="1"/>
    <col min="2055" max="2055" width="14.85546875" style="1" customWidth="1"/>
    <col min="2056" max="2056" width="11" style="1" customWidth="1"/>
    <col min="2057" max="2057" width="13.7109375" style="1" customWidth="1"/>
    <col min="2058" max="2058" width="14.28515625" style="1" customWidth="1"/>
    <col min="2059" max="2059" width="12.85546875" style="1" customWidth="1"/>
    <col min="2060" max="2060" width="13.5703125" style="1" customWidth="1"/>
    <col min="2061" max="2061" width="15.140625" style="1" customWidth="1"/>
    <col min="2062" max="2062" width="12.42578125" style="1" customWidth="1"/>
    <col min="2063" max="2063" width="12.5703125" style="1" customWidth="1"/>
    <col min="2064" max="2064" width="9.28515625" style="1" bestFit="1" customWidth="1"/>
    <col min="2065" max="2065" width="9.7109375" style="1" customWidth="1"/>
    <col min="2066" max="2066" width="8.5703125" style="1" customWidth="1"/>
    <col min="2067" max="2067" width="8.42578125" style="1" customWidth="1"/>
    <col min="2068" max="2068" width="10" style="1" customWidth="1"/>
    <col min="2069" max="2069" width="10.140625" style="1" customWidth="1"/>
    <col min="2070" max="2071" width="9.28515625" style="1" bestFit="1" customWidth="1"/>
    <col min="2072" max="2072" width="15.5703125" style="1" customWidth="1"/>
    <col min="2073" max="2073" width="15.28515625" style="1" customWidth="1"/>
    <col min="2074" max="2074" width="13.42578125" style="1" customWidth="1"/>
    <col min="2075" max="2075" width="10.85546875" style="1" customWidth="1"/>
    <col min="2076" max="2303" width="9.140625" style="1"/>
    <col min="2304" max="2304" width="1.140625" style="1" customWidth="1"/>
    <col min="2305" max="2305" width="9.28515625" style="1" bestFit="1" customWidth="1"/>
    <col min="2306" max="2306" width="14.85546875" style="1" customWidth="1"/>
    <col min="2307" max="2307" width="16.85546875" style="1" customWidth="1"/>
    <col min="2308" max="2308" width="10" style="1" customWidth="1"/>
    <col min="2309" max="2310" width="9.28515625" style="1" bestFit="1" customWidth="1"/>
    <col min="2311" max="2311" width="14.85546875" style="1" customWidth="1"/>
    <col min="2312" max="2312" width="11" style="1" customWidth="1"/>
    <col min="2313" max="2313" width="13.7109375" style="1" customWidth="1"/>
    <col min="2314" max="2314" width="14.28515625" style="1" customWidth="1"/>
    <col min="2315" max="2315" width="12.85546875" style="1" customWidth="1"/>
    <col min="2316" max="2316" width="13.5703125" style="1" customWidth="1"/>
    <col min="2317" max="2317" width="15.140625" style="1" customWidth="1"/>
    <col min="2318" max="2318" width="12.42578125" style="1" customWidth="1"/>
    <col min="2319" max="2319" width="12.5703125" style="1" customWidth="1"/>
    <col min="2320" max="2320" width="9.28515625" style="1" bestFit="1" customWidth="1"/>
    <col min="2321" max="2321" width="9.7109375" style="1" customWidth="1"/>
    <col min="2322" max="2322" width="8.5703125" style="1" customWidth="1"/>
    <col min="2323" max="2323" width="8.42578125" style="1" customWidth="1"/>
    <col min="2324" max="2324" width="10" style="1" customWidth="1"/>
    <col min="2325" max="2325" width="10.140625" style="1" customWidth="1"/>
    <col min="2326" max="2327" width="9.28515625" style="1" bestFit="1" customWidth="1"/>
    <col min="2328" max="2328" width="15.5703125" style="1" customWidth="1"/>
    <col min="2329" max="2329" width="15.28515625" style="1" customWidth="1"/>
    <col min="2330" max="2330" width="13.42578125" style="1" customWidth="1"/>
    <col min="2331" max="2331" width="10.85546875" style="1" customWidth="1"/>
    <col min="2332" max="2559" width="9.140625" style="1"/>
    <col min="2560" max="2560" width="1.140625" style="1" customWidth="1"/>
    <col min="2561" max="2561" width="9.28515625" style="1" bestFit="1" customWidth="1"/>
    <col min="2562" max="2562" width="14.85546875" style="1" customWidth="1"/>
    <col min="2563" max="2563" width="16.85546875" style="1" customWidth="1"/>
    <col min="2564" max="2564" width="10" style="1" customWidth="1"/>
    <col min="2565" max="2566" width="9.28515625" style="1" bestFit="1" customWidth="1"/>
    <col min="2567" max="2567" width="14.85546875" style="1" customWidth="1"/>
    <col min="2568" max="2568" width="11" style="1" customWidth="1"/>
    <col min="2569" max="2569" width="13.7109375" style="1" customWidth="1"/>
    <col min="2570" max="2570" width="14.28515625" style="1" customWidth="1"/>
    <col min="2571" max="2571" width="12.85546875" style="1" customWidth="1"/>
    <col min="2572" max="2572" width="13.5703125" style="1" customWidth="1"/>
    <col min="2573" max="2573" width="15.140625" style="1" customWidth="1"/>
    <col min="2574" max="2574" width="12.42578125" style="1" customWidth="1"/>
    <col min="2575" max="2575" width="12.5703125" style="1" customWidth="1"/>
    <col min="2576" max="2576" width="9.28515625" style="1" bestFit="1" customWidth="1"/>
    <col min="2577" max="2577" width="9.7109375" style="1" customWidth="1"/>
    <col min="2578" max="2578" width="8.5703125" style="1" customWidth="1"/>
    <col min="2579" max="2579" width="8.42578125" style="1" customWidth="1"/>
    <col min="2580" max="2580" width="10" style="1" customWidth="1"/>
    <col min="2581" max="2581" width="10.140625" style="1" customWidth="1"/>
    <col min="2582" max="2583" width="9.28515625" style="1" bestFit="1" customWidth="1"/>
    <col min="2584" max="2584" width="15.5703125" style="1" customWidth="1"/>
    <col min="2585" max="2585" width="15.28515625" style="1" customWidth="1"/>
    <col min="2586" max="2586" width="13.42578125" style="1" customWidth="1"/>
    <col min="2587" max="2587" width="10.85546875" style="1" customWidth="1"/>
    <col min="2588" max="2815" width="9.140625" style="1"/>
    <col min="2816" max="2816" width="1.140625" style="1" customWidth="1"/>
    <col min="2817" max="2817" width="9.28515625" style="1" bestFit="1" customWidth="1"/>
    <col min="2818" max="2818" width="14.85546875" style="1" customWidth="1"/>
    <col min="2819" max="2819" width="16.85546875" style="1" customWidth="1"/>
    <col min="2820" max="2820" width="10" style="1" customWidth="1"/>
    <col min="2821" max="2822" width="9.28515625" style="1" bestFit="1" customWidth="1"/>
    <col min="2823" max="2823" width="14.85546875" style="1" customWidth="1"/>
    <col min="2824" max="2824" width="11" style="1" customWidth="1"/>
    <col min="2825" max="2825" width="13.7109375" style="1" customWidth="1"/>
    <col min="2826" max="2826" width="14.28515625" style="1" customWidth="1"/>
    <col min="2827" max="2827" width="12.85546875" style="1" customWidth="1"/>
    <col min="2828" max="2828" width="13.5703125" style="1" customWidth="1"/>
    <col min="2829" max="2829" width="15.140625" style="1" customWidth="1"/>
    <col min="2830" max="2830" width="12.42578125" style="1" customWidth="1"/>
    <col min="2831" max="2831" width="12.5703125" style="1" customWidth="1"/>
    <col min="2832" max="2832" width="9.28515625" style="1" bestFit="1" customWidth="1"/>
    <col min="2833" max="2833" width="9.7109375" style="1" customWidth="1"/>
    <col min="2834" max="2834" width="8.5703125" style="1" customWidth="1"/>
    <col min="2835" max="2835" width="8.42578125" style="1" customWidth="1"/>
    <col min="2836" max="2836" width="10" style="1" customWidth="1"/>
    <col min="2837" max="2837" width="10.140625" style="1" customWidth="1"/>
    <col min="2838" max="2839" width="9.28515625" style="1" bestFit="1" customWidth="1"/>
    <col min="2840" max="2840" width="15.5703125" style="1" customWidth="1"/>
    <col min="2841" max="2841" width="15.28515625" style="1" customWidth="1"/>
    <col min="2842" max="2842" width="13.42578125" style="1" customWidth="1"/>
    <col min="2843" max="2843" width="10.85546875" style="1" customWidth="1"/>
    <col min="2844" max="3071" width="9.140625" style="1"/>
    <col min="3072" max="3072" width="1.140625" style="1" customWidth="1"/>
    <col min="3073" max="3073" width="9.28515625" style="1" bestFit="1" customWidth="1"/>
    <col min="3074" max="3074" width="14.85546875" style="1" customWidth="1"/>
    <col min="3075" max="3075" width="16.85546875" style="1" customWidth="1"/>
    <col min="3076" max="3076" width="10" style="1" customWidth="1"/>
    <col min="3077" max="3078" width="9.28515625" style="1" bestFit="1" customWidth="1"/>
    <col min="3079" max="3079" width="14.85546875" style="1" customWidth="1"/>
    <col min="3080" max="3080" width="11" style="1" customWidth="1"/>
    <col min="3081" max="3081" width="13.7109375" style="1" customWidth="1"/>
    <col min="3082" max="3082" width="14.28515625" style="1" customWidth="1"/>
    <col min="3083" max="3083" width="12.85546875" style="1" customWidth="1"/>
    <col min="3084" max="3084" width="13.5703125" style="1" customWidth="1"/>
    <col min="3085" max="3085" width="15.140625" style="1" customWidth="1"/>
    <col min="3086" max="3086" width="12.42578125" style="1" customWidth="1"/>
    <col min="3087" max="3087" width="12.5703125" style="1" customWidth="1"/>
    <col min="3088" max="3088" width="9.28515625" style="1" bestFit="1" customWidth="1"/>
    <col min="3089" max="3089" width="9.7109375" style="1" customWidth="1"/>
    <col min="3090" max="3090" width="8.5703125" style="1" customWidth="1"/>
    <col min="3091" max="3091" width="8.42578125" style="1" customWidth="1"/>
    <col min="3092" max="3092" width="10" style="1" customWidth="1"/>
    <col min="3093" max="3093" width="10.140625" style="1" customWidth="1"/>
    <col min="3094" max="3095" width="9.28515625" style="1" bestFit="1" customWidth="1"/>
    <col min="3096" max="3096" width="15.5703125" style="1" customWidth="1"/>
    <col min="3097" max="3097" width="15.28515625" style="1" customWidth="1"/>
    <col min="3098" max="3098" width="13.42578125" style="1" customWidth="1"/>
    <col min="3099" max="3099" width="10.85546875" style="1" customWidth="1"/>
    <col min="3100" max="3327" width="9.140625" style="1"/>
    <col min="3328" max="3328" width="1.140625" style="1" customWidth="1"/>
    <col min="3329" max="3329" width="9.28515625" style="1" bestFit="1" customWidth="1"/>
    <col min="3330" max="3330" width="14.85546875" style="1" customWidth="1"/>
    <col min="3331" max="3331" width="16.85546875" style="1" customWidth="1"/>
    <col min="3332" max="3332" width="10" style="1" customWidth="1"/>
    <col min="3333" max="3334" width="9.28515625" style="1" bestFit="1" customWidth="1"/>
    <col min="3335" max="3335" width="14.85546875" style="1" customWidth="1"/>
    <col min="3336" max="3336" width="11" style="1" customWidth="1"/>
    <col min="3337" max="3337" width="13.7109375" style="1" customWidth="1"/>
    <col min="3338" max="3338" width="14.28515625" style="1" customWidth="1"/>
    <col min="3339" max="3339" width="12.85546875" style="1" customWidth="1"/>
    <col min="3340" max="3340" width="13.5703125" style="1" customWidth="1"/>
    <col min="3341" max="3341" width="15.140625" style="1" customWidth="1"/>
    <col min="3342" max="3342" width="12.42578125" style="1" customWidth="1"/>
    <col min="3343" max="3343" width="12.5703125" style="1" customWidth="1"/>
    <col min="3344" max="3344" width="9.28515625" style="1" bestFit="1" customWidth="1"/>
    <col min="3345" max="3345" width="9.7109375" style="1" customWidth="1"/>
    <col min="3346" max="3346" width="8.5703125" style="1" customWidth="1"/>
    <col min="3347" max="3347" width="8.42578125" style="1" customWidth="1"/>
    <col min="3348" max="3348" width="10" style="1" customWidth="1"/>
    <col min="3349" max="3349" width="10.140625" style="1" customWidth="1"/>
    <col min="3350" max="3351" width="9.28515625" style="1" bestFit="1" customWidth="1"/>
    <col min="3352" max="3352" width="15.5703125" style="1" customWidth="1"/>
    <col min="3353" max="3353" width="15.28515625" style="1" customWidth="1"/>
    <col min="3354" max="3354" width="13.42578125" style="1" customWidth="1"/>
    <col min="3355" max="3355" width="10.85546875" style="1" customWidth="1"/>
    <col min="3356" max="3583" width="9.140625" style="1"/>
    <col min="3584" max="3584" width="1.140625" style="1" customWidth="1"/>
    <col min="3585" max="3585" width="9.28515625" style="1" bestFit="1" customWidth="1"/>
    <col min="3586" max="3586" width="14.85546875" style="1" customWidth="1"/>
    <col min="3587" max="3587" width="16.85546875" style="1" customWidth="1"/>
    <col min="3588" max="3588" width="10" style="1" customWidth="1"/>
    <col min="3589" max="3590" width="9.28515625" style="1" bestFit="1" customWidth="1"/>
    <col min="3591" max="3591" width="14.85546875" style="1" customWidth="1"/>
    <col min="3592" max="3592" width="11" style="1" customWidth="1"/>
    <col min="3593" max="3593" width="13.7109375" style="1" customWidth="1"/>
    <col min="3594" max="3594" width="14.28515625" style="1" customWidth="1"/>
    <col min="3595" max="3595" width="12.85546875" style="1" customWidth="1"/>
    <col min="3596" max="3596" width="13.5703125" style="1" customWidth="1"/>
    <col min="3597" max="3597" width="15.140625" style="1" customWidth="1"/>
    <col min="3598" max="3598" width="12.42578125" style="1" customWidth="1"/>
    <col min="3599" max="3599" width="12.5703125" style="1" customWidth="1"/>
    <col min="3600" max="3600" width="9.28515625" style="1" bestFit="1" customWidth="1"/>
    <col min="3601" max="3601" width="9.7109375" style="1" customWidth="1"/>
    <col min="3602" max="3602" width="8.5703125" style="1" customWidth="1"/>
    <col min="3603" max="3603" width="8.42578125" style="1" customWidth="1"/>
    <col min="3604" max="3604" width="10" style="1" customWidth="1"/>
    <col min="3605" max="3605" width="10.140625" style="1" customWidth="1"/>
    <col min="3606" max="3607" width="9.28515625" style="1" bestFit="1" customWidth="1"/>
    <col min="3608" max="3608" width="15.5703125" style="1" customWidth="1"/>
    <col min="3609" max="3609" width="15.28515625" style="1" customWidth="1"/>
    <col min="3610" max="3610" width="13.42578125" style="1" customWidth="1"/>
    <col min="3611" max="3611" width="10.85546875" style="1" customWidth="1"/>
    <col min="3612" max="3839" width="9.140625" style="1"/>
    <col min="3840" max="3840" width="1.140625" style="1" customWidth="1"/>
    <col min="3841" max="3841" width="9.28515625" style="1" bestFit="1" customWidth="1"/>
    <col min="3842" max="3842" width="14.85546875" style="1" customWidth="1"/>
    <col min="3843" max="3843" width="16.85546875" style="1" customWidth="1"/>
    <col min="3844" max="3844" width="10" style="1" customWidth="1"/>
    <col min="3845" max="3846" width="9.28515625" style="1" bestFit="1" customWidth="1"/>
    <col min="3847" max="3847" width="14.85546875" style="1" customWidth="1"/>
    <col min="3848" max="3848" width="11" style="1" customWidth="1"/>
    <col min="3849" max="3849" width="13.7109375" style="1" customWidth="1"/>
    <col min="3850" max="3850" width="14.28515625" style="1" customWidth="1"/>
    <col min="3851" max="3851" width="12.85546875" style="1" customWidth="1"/>
    <col min="3852" max="3852" width="13.5703125" style="1" customWidth="1"/>
    <col min="3853" max="3853" width="15.140625" style="1" customWidth="1"/>
    <col min="3854" max="3854" width="12.42578125" style="1" customWidth="1"/>
    <col min="3855" max="3855" width="12.5703125" style="1" customWidth="1"/>
    <col min="3856" max="3856" width="9.28515625" style="1" bestFit="1" customWidth="1"/>
    <col min="3857" max="3857" width="9.7109375" style="1" customWidth="1"/>
    <col min="3858" max="3858" width="8.5703125" style="1" customWidth="1"/>
    <col min="3859" max="3859" width="8.42578125" style="1" customWidth="1"/>
    <col min="3860" max="3860" width="10" style="1" customWidth="1"/>
    <col min="3861" max="3861" width="10.140625" style="1" customWidth="1"/>
    <col min="3862" max="3863" width="9.28515625" style="1" bestFit="1" customWidth="1"/>
    <col min="3864" max="3864" width="15.5703125" style="1" customWidth="1"/>
    <col min="3865" max="3865" width="15.28515625" style="1" customWidth="1"/>
    <col min="3866" max="3866" width="13.42578125" style="1" customWidth="1"/>
    <col min="3867" max="3867" width="10.85546875" style="1" customWidth="1"/>
    <col min="3868" max="4095" width="9.140625" style="1"/>
    <col min="4096" max="4096" width="1.140625" style="1" customWidth="1"/>
    <col min="4097" max="4097" width="9.28515625" style="1" bestFit="1" customWidth="1"/>
    <col min="4098" max="4098" width="14.85546875" style="1" customWidth="1"/>
    <col min="4099" max="4099" width="16.85546875" style="1" customWidth="1"/>
    <col min="4100" max="4100" width="10" style="1" customWidth="1"/>
    <col min="4101" max="4102" width="9.28515625" style="1" bestFit="1" customWidth="1"/>
    <col min="4103" max="4103" width="14.85546875" style="1" customWidth="1"/>
    <col min="4104" max="4104" width="11" style="1" customWidth="1"/>
    <col min="4105" max="4105" width="13.7109375" style="1" customWidth="1"/>
    <col min="4106" max="4106" width="14.28515625" style="1" customWidth="1"/>
    <col min="4107" max="4107" width="12.85546875" style="1" customWidth="1"/>
    <col min="4108" max="4108" width="13.5703125" style="1" customWidth="1"/>
    <col min="4109" max="4109" width="15.140625" style="1" customWidth="1"/>
    <col min="4110" max="4110" width="12.42578125" style="1" customWidth="1"/>
    <col min="4111" max="4111" width="12.5703125" style="1" customWidth="1"/>
    <col min="4112" max="4112" width="9.28515625" style="1" bestFit="1" customWidth="1"/>
    <col min="4113" max="4113" width="9.7109375" style="1" customWidth="1"/>
    <col min="4114" max="4114" width="8.5703125" style="1" customWidth="1"/>
    <col min="4115" max="4115" width="8.42578125" style="1" customWidth="1"/>
    <col min="4116" max="4116" width="10" style="1" customWidth="1"/>
    <col min="4117" max="4117" width="10.140625" style="1" customWidth="1"/>
    <col min="4118" max="4119" width="9.28515625" style="1" bestFit="1" customWidth="1"/>
    <col min="4120" max="4120" width="15.5703125" style="1" customWidth="1"/>
    <col min="4121" max="4121" width="15.28515625" style="1" customWidth="1"/>
    <col min="4122" max="4122" width="13.42578125" style="1" customWidth="1"/>
    <col min="4123" max="4123" width="10.85546875" style="1" customWidth="1"/>
    <col min="4124" max="4351" width="9.140625" style="1"/>
    <col min="4352" max="4352" width="1.140625" style="1" customWidth="1"/>
    <col min="4353" max="4353" width="9.28515625" style="1" bestFit="1" customWidth="1"/>
    <col min="4354" max="4354" width="14.85546875" style="1" customWidth="1"/>
    <col min="4355" max="4355" width="16.85546875" style="1" customWidth="1"/>
    <col min="4356" max="4356" width="10" style="1" customWidth="1"/>
    <col min="4357" max="4358" width="9.28515625" style="1" bestFit="1" customWidth="1"/>
    <col min="4359" max="4359" width="14.85546875" style="1" customWidth="1"/>
    <col min="4360" max="4360" width="11" style="1" customWidth="1"/>
    <col min="4361" max="4361" width="13.7109375" style="1" customWidth="1"/>
    <col min="4362" max="4362" width="14.28515625" style="1" customWidth="1"/>
    <col min="4363" max="4363" width="12.85546875" style="1" customWidth="1"/>
    <col min="4364" max="4364" width="13.5703125" style="1" customWidth="1"/>
    <col min="4365" max="4365" width="15.140625" style="1" customWidth="1"/>
    <col min="4366" max="4366" width="12.42578125" style="1" customWidth="1"/>
    <col min="4367" max="4367" width="12.5703125" style="1" customWidth="1"/>
    <col min="4368" max="4368" width="9.28515625" style="1" bestFit="1" customWidth="1"/>
    <col min="4369" max="4369" width="9.7109375" style="1" customWidth="1"/>
    <col min="4370" max="4370" width="8.5703125" style="1" customWidth="1"/>
    <col min="4371" max="4371" width="8.42578125" style="1" customWidth="1"/>
    <col min="4372" max="4372" width="10" style="1" customWidth="1"/>
    <col min="4373" max="4373" width="10.140625" style="1" customWidth="1"/>
    <col min="4374" max="4375" width="9.28515625" style="1" bestFit="1" customWidth="1"/>
    <col min="4376" max="4376" width="15.5703125" style="1" customWidth="1"/>
    <col min="4377" max="4377" width="15.28515625" style="1" customWidth="1"/>
    <col min="4378" max="4378" width="13.42578125" style="1" customWidth="1"/>
    <col min="4379" max="4379" width="10.85546875" style="1" customWidth="1"/>
    <col min="4380" max="4607" width="9.140625" style="1"/>
    <col min="4608" max="4608" width="1.140625" style="1" customWidth="1"/>
    <col min="4609" max="4609" width="9.28515625" style="1" bestFit="1" customWidth="1"/>
    <col min="4610" max="4610" width="14.85546875" style="1" customWidth="1"/>
    <col min="4611" max="4611" width="16.85546875" style="1" customWidth="1"/>
    <col min="4612" max="4612" width="10" style="1" customWidth="1"/>
    <col min="4613" max="4614" width="9.28515625" style="1" bestFit="1" customWidth="1"/>
    <col min="4615" max="4615" width="14.85546875" style="1" customWidth="1"/>
    <col min="4616" max="4616" width="11" style="1" customWidth="1"/>
    <col min="4617" max="4617" width="13.7109375" style="1" customWidth="1"/>
    <col min="4618" max="4618" width="14.28515625" style="1" customWidth="1"/>
    <col min="4619" max="4619" width="12.85546875" style="1" customWidth="1"/>
    <col min="4620" max="4620" width="13.5703125" style="1" customWidth="1"/>
    <col min="4621" max="4621" width="15.140625" style="1" customWidth="1"/>
    <col min="4622" max="4622" width="12.42578125" style="1" customWidth="1"/>
    <col min="4623" max="4623" width="12.5703125" style="1" customWidth="1"/>
    <col min="4624" max="4624" width="9.28515625" style="1" bestFit="1" customWidth="1"/>
    <col min="4625" max="4625" width="9.7109375" style="1" customWidth="1"/>
    <col min="4626" max="4626" width="8.5703125" style="1" customWidth="1"/>
    <col min="4627" max="4627" width="8.42578125" style="1" customWidth="1"/>
    <col min="4628" max="4628" width="10" style="1" customWidth="1"/>
    <col min="4629" max="4629" width="10.140625" style="1" customWidth="1"/>
    <col min="4630" max="4631" width="9.28515625" style="1" bestFit="1" customWidth="1"/>
    <col min="4632" max="4632" width="15.5703125" style="1" customWidth="1"/>
    <col min="4633" max="4633" width="15.28515625" style="1" customWidth="1"/>
    <col min="4634" max="4634" width="13.42578125" style="1" customWidth="1"/>
    <col min="4635" max="4635" width="10.85546875" style="1" customWidth="1"/>
    <col min="4636" max="4863" width="9.140625" style="1"/>
    <col min="4864" max="4864" width="1.140625" style="1" customWidth="1"/>
    <col min="4865" max="4865" width="9.28515625" style="1" bestFit="1" customWidth="1"/>
    <col min="4866" max="4866" width="14.85546875" style="1" customWidth="1"/>
    <col min="4867" max="4867" width="16.85546875" style="1" customWidth="1"/>
    <col min="4868" max="4868" width="10" style="1" customWidth="1"/>
    <col min="4869" max="4870" width="9.28515625" style="1" bestFit="1" customWidth="1"/>
    <col min="4871" max="4871" width="14.85546875" style="1" customWidth="1"/>
    <col min="4872" max="4872" width="11" style="1" customWidth="1"/>
    <col min="4873" max="4873" width="13.7109375" style="1" customWidth="1"/>
    <col min="4874" max="4874" width="14.28515625" style="1" customWidth="1"/>
    <col min="4875" max="4875" width="12.85546875" style="1" customWidth="1"/>
    <col min="4876" max="4876" width="13.5703125" style="1" customWidth="1"/>
    <col min="4877" max="4877" width="15.140625" style="1" customWidth="1"/>
    <col min="4878" max="4878" width="12.42578125" style="1" customWidth="1"/>
    <col min="4879" max="4879" width="12.5703125" style="1" customWidth="1"/>
    <col min="4880" max="4880" width="9.28515625" style="1" bestFit="1" customWidth="1"/>
    <col min="4881" max="4881" width="9.7109375" style="1" customWidth="1"/>
    <col min="4882" max="4882" width="8.5703125" style="1" customWidth="1"/>
    <col min="4883" max="4883" width="8.42578125" style="1" customWidth="1"/>
    <col min="4884" max="4884" width="10" style="1" customWidth="1"/>
    <col min="4885" max="4885" width="10.140625" style="1" customWidth="1"/>
    <col min="4886" max="4887" width="9.28515625" style="1" bestFit="1" customWidth="1"/>
    <col min="4888" max="4888" width="15.5703125" style="1" customWidth="1"/>
    <col min="4889" max="4889" width="15.28515625" style="1" customWidth="1"/>
    <col min="4890" max="4890" width="13.42578125" style="1" customWidth="1"/>
    <col min="4891" max="4891" width="10.85546875" style="1" customWidth="1"/>
    <col min="4892" max="5119" width="9.140625" style="1"/>
    <col min="5120" max="5120" width="1.140625" style="1" customWidth="1"/>
    <col min="5121" max="5121" width="9.28515625" style="1" bestFit="1" customWidth="1"/>
    <col min="5122" max="5122" width="14.85546875" style="1" customWidth="1"/>
    <col min="5123" max="5123" width="16.85546875" style="1" customWidth="1"/>
    <col min="5124" max="5124" width="10" style="1" customWidth="1"/>
    <col min="5125" max="5126" width="9.28515625" style="1" bestFit="1" customWidth="1"/>
    <col min="5127" max="5127" width="14.85546875" style="1" customWidth="1"/>
    <col min="5128" max="5128" width="11" style="1" customWidth="1"/>
    <col min="5129" max="5129" width="13.7109375" style="1" customWidth="1"/>
    <col min="5130" max="5130" width="14.28515625" style="1" customWidth="1"/>
    <col min="5131" max="5131" width="12.85546875" style="1" customWidth="1"/>
    <col min="5132" max="5132" width="13.5703125" style="1" customWidth="1"/>
    <col min="5133" max="5133" width="15.140625" style="1" customWidth="1"/>
    <col min="5134" max="5134" width="12.42578125" style="1" customWidth="1"/>
    <col min="5135" max="5135" width="12.5703125" style="1" customWidth="1"/>
    <col min="5136" max="5136" width="9.28515625" style="1" bestFit="1" customWidth="1"/>
    <col min="5137" max="5137" width="9.7109375" style="1" customWidth="1"/>
    <col min="5138" max="5138" width="8.5703125" style="1" customWidth="1"/>
    <col min="5139" max="5139" width="8.42578125" style="1" customWidth="1"/>
    <col min="5140" max="5140" width="10" style="1" customWidth="1"/>
    <col min="5141" max="5141" width="10.140625" style="1" customWidth="1"/>
    <col min="5142" max="5143" width="9.28515625" style="1" bestFit="1" customWidth="1"/>
    <col min="5144" max="5144" width="15.5703125" style="1" customWidth="1"/>
    <col min="5145" max="5145" width="15.28515625" style="1" customWidth="1"/>
    <col min="5146" max="5146" width="13.42578125" style="1" customWidth="1"/>
    <col min="5147" max="5147" width="10.85546875" style="1" customWidth="1"/>
    <col min="5148" max="5375" width="9.140625" style="1"/>
    <col min="5376" max="5376" width="1.140625" style="1" customWidth="1"/>
    <col min="5377" max="5377" width="9.28515625" style="1" bestFit="1" customWidth="1"/>
    <col min="5378" max="5378" width="14.85546875" style="1" customWidth="1"/>
    <col min="5379" max="5379" width="16.85546875" style="1" customWidth="1"/>
    <col min="5380" max="5380" width="10" style="1" customWidth="1"/>
    <col min="5381" max="5382" width="9.28515625" style="1" bestFit="1" customWidth="1"/>
    <col min="5383" max="5383" width="14.85546875" style="1" customWidth="1"/>
    <col min="5384" max="5384" width="11" style="1" customWidth="1"/>
    <col min="5385" max="5385" width="13.7109375" style="1" customWidth="1"/>
    <col min="5386" max="5386" width="14.28515625" style="1" customWidth="1"/>
    <col min="5387" max="5387" width="12.85546875" style="1" customWidth="1"/>
    <col min="5388" max="5388" width="13.5703125" style="1" customWidth="1"/>
    <col min="5389" max="5389" width="15.140625" style="1" customWidth="1"/>
    <col min="5390" max="5390" width="12.42578125" style="1" customWidth="1"/>
    <col min="5391" max="5391" width="12.5703125" style="1" customWidth="1"/>
    <col min="5392" max="5392" width="9.28515625" style="1" bestFit="1" customWidth="1"/>
    <col min="5393" max="5393" width="9.7109375" style="1" customWidth="1"/>
    <col min="5394" max="5394" width="8.5703125" style="1" customWidth="1"/>
    <col min="5395" max="5395" width="8.42578125" style="1" customWidth="1"/>
    <col min="5396" max="5396" width="10" style="1" customWidth="1"/>
    <col min="5397" max="5397" width="10.140625" style="1" customWidth="1"/>
    <col min="5398" max="5399" width="9.28515625" style="1" bestFit="1" customWidth="1"/>
    <col min="5400" max="5400" width="15.5703125" style="1" customWidth="1"/>
    <col min="5401" max="5401" width="15.28515625" style="1" customWidth="1"/>
    <col min="5402" max="5402" width="13.42578125" style="1" customWidth="1"/>
    <col min="5403" max="5403" width="10.85546875" style="1" customWidth="1"/>
    <col min="5404" max="5631" width="9.140625" style="1"/>
    <col min="5632" max="5632" width="1.140625" style="1" customWidth="1"/>
    <col min="5633" max="5633" width="9.28515625" style="1" bestFit="1" customWidth="1"/>
    <col min="5634" max="5634" width="14.85546875" style="1" customWidth="1"/>
    <col min="5635" max="5635" width="16.85546875" style="1" customWidth="1"/>
    <col min="5636" max="5636" width="10" style="1" customWidth="1"/>
    <col min="5637" max="5638" width="9.28515625" style="1" bestFit="1" customWidth="1"/>
    <col min="5639" max="5639" width="14.85546875" style="1" customWidth="1"/>
    <col min="5640" max="5640" width="11" style="1" customWidth="1"/>
    <col min="5641" max="5641" width="13.7109375" style="1" customWidth="1"/>
    <col min="5642" max="5642" width="14.28515625" style="1" customWidth="1"/>
    <col min="5643" max="5643" width="12.85546875" style="1" customWidth="1"/>
    <col min="5644" max="5644" width="13.5703125" style="1" customWidth="1"/>
    <col min="5645" max="5645" width="15.140625" style="1" customWidth="1"/>
    <col min="5646" max="5646" width="12.42578125" style="1" customWidth="1"/>
    <col min="5647" max="5647" width="12.5703125" style="1" customWidth="1"/>
    <col min="5648" max="5648" width="9.28515625" style="1" bestFit="1" customWidth="1"/>
    <col min="5649" max="5649" width="9.7109375" style="1" customWidth="1"/>
    <col min="5650" max="5650" width="8.5703125" style="1" customWidth="1"/>
    <col min="5651" max="5651" width="8.42578125" style="1" customWidth="1"/>
    <col min="5652" max="5652" width="10" style="1" customWidth="1"/>
    <col min="5653" max="5653" width="10.140625" style="1" customWidth="1"/>
    <col min="5654" max="5655" width="9.28515625" style="1" bestFit="1" customWidth="1"/>
    <col min="5656" max="5656" width="15.5703125" style="1" customWidth="1"/>
    <col min="5657" max="5657" width="15.28515625" style="1" customWidth="1"/>
    <col min="5658" max="5658" width="13.42578125" style="1" customWidth="1"/>
    <col min="5659" max="5659" width="10.85546875" style="1" customWidth="1"/>
    <col min="5660" max="5887" width="9.140625" style="1"/>
    <col min="5888" max="5888" width="1.140625" style="1" customWidth="1"/>
    <col min="5889" max="5889" width="9.28515625" style="1" bestFit="1" customWidth="1"/>
    <col min="5890" max="5890" width="14.85546875" style="1" customWidth="1"/>
    <col min="5891" max="5891" width="16.85546875" style="1" customWidth="1"/>
    <col min="5892" max="5892" width="10" style="1" customWidth="1"/>
    <col min="5893" max="5894" width="9.28515625" style="1" bestFit="1" customWidth="1"/>
    <col min="5895" max="5895" width="14.85546875" style="1" customWidth="1"/>
    <col min="5896" max="5896" width="11" style="1" customWidth="1"/>
    <col min="5897" max="5897" width="13.7109375" style="1" customWidth="1"/>
    <col min="5898" max="5898" width="14.28515625" style="1" customWidth="1"/>
    <col min="5899" max="5899" width="12.85546875" style="1" customWidth="1"/>
    <col min="5900" max="5900" width="13.5703125" style="1" customWidth="1"/>
    <col min="5901" max="5901" width="15.140625" style="1" customWidth="1"/>
    <col min="5902" max="5902" width="12.42578125" style="1" customWidth="1"/>
    <col min="5903" max="5903" width="12.5703125" style="1" customWidth="1"/>
    <col min="5904" max="5904" width="9.28515625" style="1" bestFit="1" customWidth="1"/>
    <col min="5905" max="5905" width="9.7109375" style="1" customWidth="1"/>
    <col min="5906" max="5906" width="8.5703125" style="1" customWidth="1"/>
    <col min="5907" max="5907" width="8.42578125" style="1" customWidth="1"/>
    <col min="5908" max="5908" width="10" style="1" customWidth="1"/>
    <col min="5909" max="5909" width="10.140625" style="1" customWidth="1"/>
    <col min="5910" max="5911" width="9.28515625" style="1" bestFit="1" customWidth="1"/>
    <col min="5912" max="5912" width="15.5703125" style="1" customWidth="1"/>
    <col min="5913" max="5913" width="15.28515625" style="1" customWidth="1"/>
    <col min="5914" max="5914" width="13.42578125" style="1" customWidth="1"/>
    <col min="5915" max="5915" width="10.85546875" style="1" customWidth="1"/>
    <col min="5916" max="6143" width="9.140625" style="1"/>
    <col min="6144" max="6144" width="1.140625" style="1" customWidth="1"/>
    <col min="6145" max="6145" width="9.28515625" style="1" bestFit="1" customWidth="1"/>
    <col min="6146" max="6146" width="14.85546875" style="1" customWidth="1"/>
    <col min="6147" max="6147" width="16.85546875" style="1" customWidth="1"/>
    <col min="6148" max="6148" width="10" style="1" customWidth="1"/>
    <col min="6149" max="6150" width="9.28515625" style="1" bestFit="1" customWidth="1"/>
    <col min="6151" max="6151" width="14.85546875" style="1" customWidth="1"/>
    <col min="6152" max="6152" width="11" style="1" customWidth="1"/>
    <col min="6153" max="6153" width="13.7109375" style="1" customWidth="1"/>
    <col min="6154" max="6154" width="14.28515625" style="1" customWidth="1"/>
    <col min="6155" max="6155" width="12.85546875" style="1" customWidth="1"/>
    <col min="6156" max="6156" width="13.5703125" style="1" customWidth="1"/>
    <col min="6157" max="6157" width="15.140625" style="1" customWidth="1"/>
    <col min="6158" max="6158" width="12.42578125" style="1" customWidth="1"/>
    <col min="6159" max="6159" width="12.5703125" style="1" customWidth="1"/>
    <col min="6160" max="6160" width="9.28515625" style="1" bestFit="1" customWidth="1"/>
    <col min="6161" max="6161" width="9.7109375" style="1" customWidth="1"/>
    <col min="6162" max="6162" width="8.5703125" style="1" customWidth="1"/>
    <col min="6163" max="6163" width="8.42578125" style="1" customWidth="1"/>
    <col min="6164" max="6164" width="10" style="1" customWidth="1"/>
    <col min="6165" max="6165" width="10.140625" style="1" customWidth="1"/>
    <col min="6166" max="6167" width="9.28515625" style="1" bestFit="1" customWidth="1"/>
    <col min="6168" max="6168" width="15.5703125" style="1" customWidth="1"/>
    <col min="6169" max="6169" width="15.28515625" style="1" customWidth="1"/>
    <col min="6170" max="6170" width="13.42578125" style="1" customWidth="1"/>
    <col min="6171" max="6171" width="10.85546875" style="1" customWidth="1"/>
    <col min="6172" max="6399" width="9.140625" style="1"/>
    <col min="6400" max="6400" width="1.140625" style="1" customWidth="1"/>
    <col min="6401" max="6401" width="9.28515625" style="1" bestFit="1" customWidth="1"/>
    <col min="6402" max="6402" width="14.85546875" style="1" customWidth="1"/>
    <col min="6403" max="6403" width="16.85546875" style="1" customWidth="1"/>
    <col min="6404" max="6404" width="10" style="1" customWidth="1"/>
    <col min="6405" max="6406" width="9.28515625" style="1" bestFit="1" customWidth="1"/>
    <col min="6407" max="6407" width="14.85546875" style="1" customWidth="1"/>
    <col min="6408" max="6408" width="11" style="1" customWidth="1"/>
    <col min="6409" max="6409" width="13.7109375" style="1" customWidth="1"/>
    <col min="6410" max="6410" width="14.28515625" style="1" customWidth="1"/>
    <col min="6411" max="6411" width="12.85546875" style="1" customWidth="1"/>
    <col min="6412" max="6412" width="13.5703125" style="1" customWidth="1"/>
    <col min="6413" max="6413" width="15.140625" style="1" customWidth="1"/>
    <col min="6414" max="6414" width="12.42578125" style="1" customWidth="1"/>
    <col min="6415" max="6415" width="12.5703125" style="1" customWidth="1"/>
    <col min="6416" max="6416" width="9.28515625" style="1" bestFit="1" customWidth="1"/>
    <col min="6417" max="6417" width="9.7109375" style="1" customWidth="1"/>
    <col min="6418" max="6418" width="8.5703125" style="1" customWidth="1"/>
    <col min="6419" max="6419" width="8.42578125" style="1" customWidth="1"/>
    <col min="6420" max="6420" width="10" style="1" customWidth="1"/>
    <col min="6421" max="6421" width="10.140625" style="1" customWidth="1"/>
    <col min="6422" max="6423" width="9.28515625" style="1" bestFit="1" customWidth="1"/>
    <col min="6424" max="6424" width="15.5703125" style="1" customWidth="1"/>
    <col min="6425" max="6425" width="15.28515625" style="1" customWidth="1"/>
    <col min="6426" max="6426" width="13.42578125" style="1" customWidth="1"/>
    <col min="6427" max="6427" width="10.85546875" style="1" customWidth="1"/>
    <col min="6428" max="6655" width="9.140625" style="1"/>
    <col min="6656" max="6656" width="1.140625" style="1" customWidth="1"/>
    <col min="6657" max="6657" width="9.28515625" style="1" bestFit="1" customWidth="1"/>
    <col min="6658" max="6658" width="14.85546875" style="1" customWidth="1"/>
    <col min="6659" max="6659" width="16.85546875" style="1" customWidth="1"/>
    <col min="6660" max="6660" width="10" style="1" customWidth="1"/>
    <col min="6661" max="6662" width="9.28515625" style="1" bestFit="1" customWidth="1"/>
    <col min="6663" max="6663" width="14.85546875" style="1" customWidth="1"/>
    <col min="6664" max="6664" width="11" style="1" customWidth="1"/>
    <col min="6665" max="6665" width="13.7109375" style="1" customWidth="1"/>
    <col min="6666" max="6666" width="14.28515625" style="1" customWidth="1"/>
    <col min="6667" max="6667" width="12.85546875" style="1" customWidth="1"/>
    <col min="6668" max="6668" width="13.5703125" style="1" customWidth="1"/>
    <col min="6669" max="6669" width="15.140625" style="1" customWidth="1"/>
    <col min="6670" max="6670" width="12.42578125" style="1" customWidth="1"/>
    <col min="6671" max="6671" width="12.5703125" style="1" customWidth="1"/>
    <col min="6672" max="6672" width="9.28515625" style="1" bestFit="1" customWidth="1"/>
    <col min="6673" max="6673" width="9.7109375" style="1" customWidth="1"/>
    <col min="6674" max="6674" width="8.5703125" style="1" customWidth="1"/>
    <col min="6675" max="6675" width="8.42578125" style="1" customWidth="1"/>
    <col min="6676" max="6676" width="10" style="1" customWidth="1"/>
    <col min="6677" max="6677" width="10.140625" style="1" customWidth="1"/>
    <col min="6678" max="6679" width="9.28515625" style="1" bestFit="1" customWidth="1"/>
    <col min="6680" max="6680" width="15.5703125" style="1" customWidth="1"/>
    <col min="6681" max="6681" width="15.28515625" style="1" customWidth="1"/>
    <col min="6682" max="6682" width="13.42578125" style="1" customWidth="1"/>
    <col min="6683" max="6683" width="10.85546875" style="1" customWidth="1"/>
    <col min="6684" max="6911" width="9.140625" style="1"/>
    <col min="6912" max="6912" width="1.140625" style="1" customWidth="1"/>
    <col min="6913" max="6913" width="9.28515625" style="1" bestFit="1" customWidth="1"/>
    <col min="6914" max="6914" width="14.85546875" style="1" customWidth="1"/>
    <col min="6915" max="6915" width="16.85546875" style="1" customWidth="1"/>
    <col min="6916" max="6916" width="10" style="1" customWidth="1"/>
    <col min="6917" max="6918" width="9.28515625" style="1" bestFit="1" customWidth="1"/>
    <col min="6919" max="6919" width="14.85546875" style="1" customWidth="1"/>
    <col min="6920" max="6920" width="11" style="1" customWidth="1"/>
    <col min="6921" max="6921" width="13.7109375" style="1" customWidth="1"/>
    <col min="6922" max="6922" width="14.28515625" style="1" customWidth="1"/>
    <col min="6923" max="6923" width="12.85546875" style="1" customWidth="1"/>
    <col min="6924" max="6924" width="13.5703125" style="1" customWidth="1"/>
    <col min="6925" max="6925" width="15.140625" style="1" customWidth="1"/>
    <col min="6926" max="6926" width="12.42578125" style="1" customWidth="1"/>
    <col min="6927" max="6927" width="12.5703125" style="1" customWidth="1"/>
    <col min="6928" max="6928" width="9.28515625" style="1" bestFit="1" customWidth="1"/>
    <col min="6929" max="6929" width="9.7109375" style="1" customWidth="1"/>
    <col min="6930" max="6930" width="8.5703125" style="1" customWidth="1"/>
    <col min="6931" max="6931" width="8.42578125" style="1" customWidth="1"/>
    <col min="6932" max="6932" width="10" style="1" customWidth="1"/>
    <col min="6933" max="6933" width="10.140625" style="1" customWidth="1"/>
    <col min="6934" max="6935" width="9.28515625" style="1" bestFit="1" customWidth="1"/>
    <col min="6936" max="6936" width="15.5703125" style="1" customWidth="1"/>
    <col min="6937" max="6937" width="15.28515625" style="1" customWidth="1"/>
    <col min="6938" max="6938" width="13.42578125" style="1" customWidth="1"/>
    <col min="6939" max="6939" width="10.85546875" style="1" customWidth="1"/>
    <col min="6940" max="7167" width="9.140625" style="1"/>
    <col min="7168" max="7168" width="1.140625" style="1" customWidth="1"/>
    <col min="7169" max="7169" width="9.28515625" style="1" bestFit="1" customWidth="1"/>
    <col min="7170" max="7170" width="14.85546875" style="1" customWidth="1"/>
    <col min="7171" max="7171" width="16.85546875" style="1" customWidth="1"/>
    <col min="7172" max="7172" width="10" style="1" customWidth="1"/>
    <col min="7173" max="7174" width="9.28515625" style="1" bestFit="1" customWidth="1"/>
    <col min="7175" max="7175" width="14.85546875" style="1" customWidth="1"/>
    <col min="7176" max="7176" width="11" style="1" customWidth="1"/>
    <col min="7177" max="7177" width="13.7109375" style="1" customWidth="1"/>
    <col min="7178" max="7178" width="14.28515625" style="1" customWidth="1"/>
    <col min="7179" max="7179" width="12.85546875" style="1" customWidth="1"/>
    <col min="7180" max="7180" width="13.5703125" style="1" customWidth="1"/>
    <col min="7181" max="7181" width="15.140625" style="1" customWidth="1"/>
    <col min="7182" max="7182" width="12.42578125" style="1" customWidth="1"/>
    <col min="7183" max="7183" width="12.5703125" style="1" customWidth="1"/>
    <col min="7184" max="7184" width="9.28515625" style="1" bestFit="1" customWidth="1"/>
    <col min="7185" max="7185" width="9.7109375" style="1" customWidth="1"/>
    <col min="7186" max="7186" width="8.5703125" style="1" customWidth="1"/>
    <col min="7187" max="7187" width="8.42578125" style="1" customWidth="1"/>
    <col min="7188" max="7188" width="10" style="1" customWidth="1"/>
    <col min="7189" max="7189" width="10.140625" style="1" customWidth="1"/>
    <col min="7190" max="7191" width="9.28515625" style="1" bestFit="1" customWidth="1"/>
    <col min="7192" max="7192" width="15.5703125" style="1" customWidth="1"/>
    <col min="7193" max="7193" width="15.28515625" style="1" customWidth="1"/>
    <col min="7194" max="7194" width="13.42578125" style="1" customWidth="1"/>
    <col min="7195" max="7195" width="10.85546875" style="1" customWidth="1"/>
    <col min="7196" max="7423" width="9.140625" style="1"/>
    <col min="7424" max="7424" width="1.140625" style="1" customWidth="1"/>
    <col min="7425" max="7425" width="9.28515625" style="1" bestFit="1" customWidth="1"/>
    <col min="7426" max="7426" width="14.85546875" style="1" customWidth="1"/>
    <col min="7427" max="7427" width="16.85546875" style="1" customWidth="1"/>
    <col min="7428" max="7428" width="10" style="1" customWidth="1"/>
    <col min="7429" max="7430" width="9.28515625" style="1" bestFit="1" customWidth="1"/>
    <col min="7431" max="7431" width="14.85546875" style="1" customWidth="1"/>
    <col min="7432" max="7432" width="11" style="1" customWidth="1"/>
    <col min="7433" max="7433" width="13.7109375" style="1" customWidth="1"/>
    <col min="7434" max="7434" width="14.28515625" style="1" customWidth="1"/>
    <col min="7435" max="7435" width="12.85546875" style="1" customWidth="1"/>
    <col min="7436" max="7436" width="13.5703125" style="1" customWidth="1"/>
    <col min="7437" max="7437" width="15.140625" style="1" customWidth="1"/>
    <col min="7438" max="7438" width="12.42578125" style="1" customWidth="1"/>
    <col min="7439" max="7439" width="12.5703125" style="1" customWidth="1"/>
    <col min="7440" max="7440" width="9.28515625" style="1" bestFit="1" customWidth="1"/>
    <col min="7441" max="7441" width="9.7109375" style="1" customWidth="1"/>
    <col min="7442" max="7442" width="8.5703125" style="1" customWidth="1"/>
    <col min="7443" max="7443" width="8.42578125" style="1" customWidth="1"/>
    <col min="7444" max="7444" width="10" style="1" customWidth="1"/>
    <col min="7445" max="7445" width="10.140625" style="1" customWidth="1"/>
    <col min="7446" max="7447" width="9.28515625" style="1" bestFit="1" customWidth="1"/>
    <col min="7448" max="7448" width="15.5703125" style="1" customWidth="1"/>
    <col min="7449" max="7449" width="15.28515625" style="1" customWidth="1"/>
    <col min="7450" max="7450" width="13.42578125" style="1" customWidth="1"/>
    <col min="7451" max="7451" width="10.85546875" style="1" customWidth="1"/>
    <col min="7452" max="7679" width="9.140625" style="1"/>
    <col min="7680" max="7680" width="1.140625" style="1" customWidth="1"/>
    <col min="7681" max="7681" width="9.28515625" style="1" bestFit="1" customWidth="1"/>
    <col min="7682" max="7682" width="14.85546875" style="1" customWidth="1"/>
    <col min="7683" max="7683" width="16.85546875" style="1" customWidth="1"/>
    <col min="7684" max="7684" width="10" style="1" customWidth="1"/>
    <col min="7685" max="7686" width="9.28515625" style="1" bestFit="1" customWidth="1"/>
    <col min="7687" max="7687" width="14.85546875" style="1" customWidth="1"/>
    <col min="7688" max="7688" width="11" style="1" customWidth="1"/>
    <col min="7689" max="7689" width="13.7109375" style="1" customWidth="1"/>
    <col min="7690" max="7690" width="14.28515625" style="1" customWidth="1"/>
    <col min="7691" max="7691" width="12.85546875" style="1" customWidth="1"/>
    <col min="7692" max="7692" width="13.5703125" style="1" customWidth="1"/>
    <col min="7693" max="7693" width="15.140625" style="1" customWidth="1"/>
    <col min="7694" max="7694" width="12.42578125" style="1" customWidth="1"/>
    <col min="7695" max="7695" width="12.5703125" style="1" customWidth="1"/>
    <col min="7696" max="7696" width="9.28515625" style="1" bestFit="1" customWidth="1"/>
    <col min="7697" max="7697" width="9.7109375" style="1" customWidth="1"/>
    <col min="7698" max="7698" width="8.5703125" style="1" customWidth="1"/>
    <col min="7699" max="7699" width="8.42578125" style="1" customWidth="1"/>
    <col min="7700" max="7700" width="10" style="1" customWidth="1"/>
    <col min="7701" max="7701" width="10.140625" style="1" customWidth="1"/>
    <col min="7702" max="7703" width="9.28515625" style="1" bestFit="1" customWidth="1"/>
    <col min="7704" max="7704" width="15.5703125" style="1" customWidth="1"/>
    <col min="7705" max="7705" width="15.28515625" style="1" customWidth="1"/>
    <col min="7706" max="7706" width="13.42578125" style="1" customWidth="1"/>
    <col min="7707" max="7707" width="10.85546875" style="1" customWidth="1"/>
    <col min="7708" max="7935" width="9.140625" style="1"/>
    <col min="7936" max="7936" width="1.140625" style="1" customWidth="1"/>
    <col min="7937" max="7937" width="9.28515625" style="1" bestFit="1" customWidth="1"/>
    <col min="7938" max="7938" width="14.85546875" style="1" customWidth="1"/>
    <col min="7939" max="7939" width="16.85546875" style="1" customWidth="1"/>
    <col min="7940" max="7940" width="10" style="1" customWidth="1"/>
    <col min="7941" max="7942" width="9.28515625" style="1" bestFit="1" customWidth="1"/>
    <col min="7943" max="7943" width="14.85546875" style="1" customWidth="1"/>
    <col min="7944" max="7944" width="11" style="1" customWidth="1"/>
    <col min="7945" max="7945" width="13.7109375" style="1" customWidth="1"/>
    <col min="7946" max="7946" width="14.28515625" style="1" customWidth="1"/>
    <col min="7947" max="7947" width="12.85546875" style="1" customWidth="1"/>
    <col min="7948" max="7948" width="13.5703125" style="1" customWidth="1"/>
    <col min="7949" max="7949" width="15.140625" style="1" customWidth="1"/>
    <col min="7950" max="7950" width="12.42578125" style="1" customWidth="1"/>
    <col min="7951" max="7951" width="12.5703125" style="1" customWidth="1"/>
    <col min="7952" max="7952" width="9.28515625" style="1" bestFit="1" customWidth="1"/>
    <col min="7953" max="7953" width="9.7109375" style="1" customWidth="1"/>
    <col min="7954" max="7954" width="8.5703125" style="1" customWidth="1"/>
    <col min="7955" max="7955" width="8.42578125" style="1" customWidth="1"/>
    <col min="7956" max="7956" width="10" style="1" customWidth="1"/>
    <col min="7957" max="7957" width="10.140625" style="1" customWidth="1"/>
    <col min="7958" max="7959" width="9.28515625" style="1" bestFit="1" customWidth="1"/>
    <col min="7960" max="7960" width="15.5703125" style="1" customWidth="1"/>
    <col min="7961" max="7961" width="15.28515625" style="1" customWidth="1"/>
    <col min="7962" max="7962" width="13.42578125" style="1" customWidth="1"/>
    <col min="7963" max="7963" width="10.85546875" style="1" customWidth="1"/>
    <col min="7964" max="8191" width="9.140625" style="1"/>
    <col min="8192" max="8192" width="1.140625" style="1" customWidth="1"/>
    <col min="8193" max="8193" width="9.28515625" style="1" bestFit="1" customWidth="1"/>
    <col min="8194" max="8194" width="14.85546875" style="1" customWidth="1"/>
    <col min="8195" max="8195" width="16.85546875" style="1" customWidth="1"/>
    <col min="8196" max="8196" width="10" style="1" customWidth="1"/>
    <col min="8197" max="8198" width="9.28515625" style="1" bestFit="1" customWidth="1"/>
    <col min="8199" max="8199" width="14.85546875" style="1" customWidth="1"/>
    <col min="8200" max="8200" width="11" style="1" customWidth="1"/>
    <col min="8201" max="8201" width="13.7109375" style="1" customWidth="1"/>
    <col min="8202" max="8202" width="14.28515625" style="1" customWidth="1"/>
    <col min="8203" max="8203" width="12.85546875" style="1" customWidth="1"/>
    <col min="8204" max="8204" width="13.5703125" style="1" customWidth="1"/>
    <col min="8205" max="8205" width="15.140625" style="1" customWidth="1"/>
    <col min="8206" max="8206" width="12.42578125" style="1" customWidth="1"/>
    <col min="8207" max="8207" width="12.5703125" style="1" customWidth="1"/>
    <col min="8208" max="8208" width="9.28515625" style="1" bestFit="1" customWidth="1"/>
    <col min="8209" max="8209" width="9.7109375" style="1" customWidth="1"/>
    <col min="8210" max="8210" width="8.5703125" style="1" customWidth="1"/>
    <col min="8211" max="8211" width="8.42578125" style="1" customWidth="1"/>
    <col min="8212" max="8212" width="10" style="1" customWidth="1"/>
    <col min="8213" max="8213" width="10.140625" style="1" customWidth="1"/>
    <col min="8214" max="8215" width="9.28515625" style="1" bestFit="1" customWidth="1"/>
    <col min="8216" max="8216" width="15.5703125" style="1" customWidth="1"/>
    <col min="8217" max="8217" width="15.28515625" style="1" customWidth="1"/>
    <col min="8218" max="8218" width="13.42578125" style="1" customWidth="1"/>
    <col min="8219" max="8219" width="10.85546875" style="1" customWidth="1"/>
    <col min="8220" max="8447" width="9.140625" style="1"/>
    <col min="8448" max="8448" width="1.140625" style="1" customWidth="1"/>
    <col min="8449" max="8449" width="9.28515625" style="1" bestFit="1" customWidth="1"/>
    <col min="8450" max="8450" width="14.85546875" style="1" customWidth="1"/>
    <col min="8451" max="8451" width="16.85546875" style="1" customWidth="1"/>
    <col min="8452" max="8452" width="10" style="1" customWidth="1"/>
    <col min="8453" max="8454" width="9.28515625" style="1" bestFit="1" customWidth="1"/>
    <col min="8455" max="8455" width="14.85546875" style="1" customWidth="1"/>
    <col min="8456" max="8456" width="11" style="1" customWidth="1"/>
    <col min="8457" max="8457" width="13.7109375" style="1" customWidth="1"/>
    <col min="8458" max="8458" width="14.28515625" style="1" customWidth="1"/>
    <col min="8459" max="8459" width="12.85546875" style="1" customWidth="1"/>
    <col min="8460" max="8460" width="13.5703125" style="1" customWidth="1"/>
    <col min="8461" max="8461" width="15.140625" style="1" customWidth="1"/>
    <col min="8462" max="8462" width="12.42578125" style="1" customWidth="1"/>
    <col min="8463" max="8463" width="12.5703125" style="1" customWidth="1"/>
    <col min="8464" max="8464" width="9.28515625" style="1" bestFit="1" customWidth="1"/>
    <col min="8465" max="8465" width="9.7109375" style="1" customWidth="1"/>
    <col min="8466" max="8466" width="8.5703125" style="1" customWidth="1"/>
    <col min="8467" max="8467" width="8.42578125" style="1" customWidth="1"/>
    <col min="8468" max="8468" width="10" style="1" customWidth="1"/>
    <col min="8469" max="8469" width="10.140625" style="1" customWidth="1"/>
    <col min="8470" max="8471" width="9.28515625" style="1" bestFit="1" customWidth="1"/>
    <col min="8472" max="8472" width="15.5703125" style="1" customWidth="1"/>
    <col min="8473" max="8473" width="15.28515625" style="1" customWidth="1"/>
    <col min="8474" max="8474" width="13.42578125" style="1" customWidth="1"/>
    <col min="8475" max="8475" width="10.85546875" style="1" customWidth="1"/>
    <col min="8476" max="8703" width="9.140625" style="1"/>
    <col min="8704" max="8704" width="1.140625" style="1" customWidth="1"/>
    <col min="8705" max="8705" width="9.28515625" style="1" bestFit="1" customWidth="1"/>
    <col min="8706" max="8706" width="14.85546875" style="1" customWidth="1"/>
    <col min="8707" max="8707" width="16.85546875" style="1" customWidth="1"/>
    <col min="8708" max="8708" width="10" style="1" customWidth="1"/>
    <col min="8709" max="8710" width="9.28515625" style="1" bestFit="1" customWidth="1"/>
    <col min="8711" max="8711" width="14.85546875" style="1" customWidth="1"/>
    <col min="8712" max="8712" width="11" style="1" customWidth="1"/>
    <col min="8713" max="8713" width="13.7109375" style="1" customWidth="1"/>
    <col min="8714" max="8714" width="14.28515625" style="1" customWidth="1"/>
    <col min="8715" max="8715" width="12.85546875" style="1" customWidth="1"/>
    <col min="8716" max="8716" width="13.5703125" style="1" customWidth="1"/>
    <col min="8717" max="8717" width="15.140625" style="1" customWidth="1"/>
    <col min="8718" max="8718" width="12.42578125" style="1" customWidth="1"/>
    <col min="8719" max="8719" width="12.5703125" style="1" customWidth="1"/>
    <col min="8720" max="8720" width="9.28515625" style="1" bestFit="1" customWidth="1"/>
    <col min="8721" max="8721" width="9.7109375" style="1" customWidth="1"/>
    <col min="8722" max="8722" width="8.5703125" style="1" customWidth="1"/>
    <col min="8723" max="8723" width="8.42578125" style="1" customWidth="1"/>
    <col min="8724" max="8724" width="10" style="1" customWidth="1"/>
    <col min="8725" max="8725" width="10.140625" style="1" customWidth="1"/>
    <col min="8726" max="8727" width="9.28515625" style="1" bestFit="1" customWidth="1"/>
    <col min="8728" max="8728" width="15.5703125" style="1" customWidth="1"/>
    <col min="8729" max="8729" width="15.28515625" style="1" customWidth="1"/>
    <col min="8730" max="8730" width="13.42578125" style="1" customWidth="1"/>
    <col min="8731" max="8731" width="10.85546875" style="1" customWidth="1"/>
    <col min="8732" max="8959" width="9.140625" style="1"/>
    <col min="8960" max="8960" width="1.140625" style="1" customWidth="1"/>
    <col min="8961" max="8961" width="9.28515625" style="1" bestFit="1" customWidth="1"/>
    <col min="8962" max="8962" width="14.85546875" style="1" customWidth="1"/>
    <col min="8963" max="8963" width="16.85546875" style="1" customWidth="1"/>
    <col min="8964" max="8964" width="10" style="1" customWidth="1"/>
    <col min="8965" max="8966" width="9.28515625" style="1" bestFit="1" customWidth="1"/>
    <col min="8967" max="8967" width="14.85546875" style="1" customWidth="1"/>
    <col min="8968" max="8968" width="11" style="1" customWidth="1"/>
    <col min="8969" max="8969" width="13.7109375" style="1" customWidth="1"/>
    <col min="8970" max="8970" width="14.28515625" style="1" customWidth="1"/>
    <col min="8971" max="8971" width="12.85546875" style="1" customWidth="1"/>
    <col min="8972" max="8972" width="13.5703125" style="1" customWidth="1"/>
    <col min="8973" max="8973" width="15.140625" style="1" customWidth="1"/>
    <col min="8974" max="8974" width="12.42578125" style="1" customWidth="1"/>
    <col min="8975" max="8975" width="12.5703125" style="1" customWidth="1"/>
    <col min="8976" max="8976" width="9.28515625" style="1" bestFit="1" customWidth="1"/>
    <col min="8977" max="8977" width="9.7109375" style="1" customWidth="1"/>
    <col min="8978" max="8978" width="8.5703125" style="1" customWidth="1"/>
    <col min="8979" max="8979" width="8.42578125" style="1" customWidth="1"/>
    <col min="8980" max="8980" width="10" style="1" customWidth="1"/>
    <col min="8981" max="8981" width="10.140625" style="1" customWidth="1"/>
    <col min="8982" max="8983" width="9.28515625" style="1" bestFit="1" customWidth="1"/>
    <col min="8984" max="8984" width="15.5703125" style="1" customWidth="1"/>
    <col min="8985" max="8985" width="15.28515625" style="1" customWidth="1"/>
    <col min="8986" max="8986" width="13.42578125" style="1" customWidth="1"/>
    <col min="8987" max="8987" width="10.85546875" style="1" customWidth="1"/>
    <col min="8988" max="9215" width="9.140625" style="1"/>
    <col min="9216" max="9216" width="1.140625" style="1" customWidth="1"/>
    <col min="9217" max="9217" width="9.28515625" style="1" bestFit="1" customWidth="1"/>
    <col min="9218" max="9218" width="14.85546875" style="1" customWidth="1"/>
    <col min="9219" max="9219" width="16.85546875" style="1" customWidth="1"/>
    <col min="9220" max="9220" width="10" style="1" customWidth="1"/>
    <col min="9221" max="9222" width="9.28515625" style="1" bestFit="1" customWidth="1"/>
    <col min="9223" max="9223" width="14.85546875" style="1" customWidth="1"/>
    <col min="9224" max="9224" width="11" style="1" customWidth="1"/>
    <col min="9225" max="9225" width="13.7109375" style="1" customWidth="1"/>
    <col min="9226" max="9226" width="14.28515625" style="1" customWidth="1"/>
    <col min="9227" max="9227" width="12.85546875" style="1" customWidth="1"/>
    <col min="9228" max="9228" width="13.5703125" style="1" customWidth="1"/>
    <col min="9229" max="9229" width="15.140625" style="1" customWidth="1"/>
    <col min="9230" max="9230" width="12.42578125" style="1" customWidth="1"/>
    <col min="9231" max="9231" width="12.5703125" style="1" customWidth="1"/>
    <col min="9232" max="9232" width="9.28515625" style="1" bestFit="1" customWidth="1"/>
    <col min="9233" max="9233" width="9.7109375" style="1" customWidth="1"/>
    <col min="9234" max="9234" width="8.5703125" style="1" customWidth="1"/>
    <col min="9235" max="9235" width="8.42578125" style="1" customWidth="1"/>
    <col min="9236" max="9236" width="10" style="1" customWidth="1"/>
    <col min="9237" max="9237" width="10.140625" style="1" customWidth="1"/>
    <col min="9238" max="9239" width="9.28515625" style="1" bestFit="1" customWidth="1"/>
    <col min="9240" max="9240" width="15.5703125" style="1" customWidth="1"/>
    <col min="9241" max="9241" width="15.28515625" style="1" customWidth="1"/>
    <col min="9242" max="9242" width="13.42578125" style="1" customWidth="1"/>
    <col min="9243" max="9243" width="10.85546875" style="1" customWidth="1"/>
    <col min="9244" max="9471" width="9.140625" style="1"/>
    <col min="9472" max="9472" width="1.140625" style="1" customWidth="1"/>
    <col min="9473" max="9473" width="9.28515625" style="1" bestFit="1" customWidth="1"/>
    <col min="9474" max="9474" width="14.85546875" style="1" customWidth="1"/>
    <col min="9475" max="9475" width="16.85546875" style="1" customWidth="1"/>
    <col min="9476" max="9476" width="10" style="1" customWidth="1"/>
    <col min="9477" max="9478" width="9.28515625" style="1" bestFit="1" customWidth="1"/>
    <col min="9479" max="9479" width="14.85546875" style="1" customWidth="1"/>
    <col min="9480" max="9480" width="11" style="1" customWidth="1"/>
    <col min="9481" max="9481" width="13.7109375" style="1" customWidth="1"/>
    <col min="9482" max="9482" width="14.28515625" style="1" customWidth="1"/>
    <col min="9483" max="9483" width="12.85546875" style="1" customWidth="1"/>
    <col min="9484" max="9484" width="13.5703125" style="1" customWidth="1"/>
    <col min="9485" max="9485" width="15.140625" style="1" customWidth="1"/>
    <col min="9486" max="9486" width="12.42578125" style="1" customWidth="1"/>
    <col min="9487" max="9487" width="12.5703125" style="1" customWidth="1"/>
    <col min="9488" max="9488" width="9.28515625" style="1" bestFit="1" customWidth="1"/>
    <col min="9489" max="9489" width="9.7109375" style="1" customWidth="1"/>
    <col min="9490" max="9490" width="8.5703125" style="1" customWidth="1"/>
    <col min="9491" max="9491" width="8.42578125" style="1" customWidth="1"/>
    <col min="9492" max="9492" width="10" style="1" customWidth="1"/>
    <col min="9493" max="9493" width="10.140625" style="1" customWidth="1"/>
    <col min="9494" max="9495" width="9.28515625" style="1" bestFit="1" customWidth="1"/>
    <col min="9496" max="9496" width="15.5703125" style="1" customWidth="1"/>
    <col min="9497" max="9497" width="15.28515625" style="1" customWidth="1"/>
    <col min="9498" max="9498" width="13.42578125" style="1" customWidth="1"/>
    <col min="9499" max="9499" width="10.85546875" style="1" customWidth="1"/>
    <col min="9500" max="9727" width="9.140625" style="1"/>
    <col min="9728" max="9728" width="1.140625" style="1" customWidth="1"/>
    <col min="9729" max="9729" width="9.28515625" style="1" bestFit="1" customWidth="1"/>
    <col min="9730" max="9730" width="14.85546875" style="1" customWidth="1"/>
    <col min="9731" max="9731" width="16.85546875" style="1" customWidth="1"/>
    <col min="9732" max="9732" width="10" style="1" customWidth="1"/>
    <col min="9733" max="9734" width="9.28515625" style="1" bestFit="1" customWidth="1"/>
    <col min="9735" max="9735" width="14.85546875" style="1" customWidth="1"/>
    <col min="9736" max="9736" width="11" style="1" customWidth="1"/>
    <col min="9737" max="9737" width="13.7109375" style="1" customWidth="1"/>
    <col min="9738" max="9738" width="14.28515625" style="1" customWidth="1"/>
    <col min="9739" max="9739" width="12.85546875" style="1" customWidth="1"/>
    <col min="9740" max="9740" width="13.5703125" style="1" customWidth="1"/>
    <col min="9741" max="9741" width="15.140625" style="1" customWidth="1"/>
    <col min="9742" max="9742" width="12.42578125" style="1" customWidth="1"/>
    <col min="9743" max="9743" width="12.5703125" style="1" customWidth="1"/>
    <col min="9744" max="9744" width="9.28515625" style="1" bestFit="1" customWidth="1"/>
    <col min="9745" max="9745" width="9.7109375" style="1" customWidth="1"/>
    <col min="9746" max="9746" width="8.5703125" style="1" customWidth="1"/>
    <col min="9747" max="9747" width="8.42578125" style="1" customWidth="1"/>
    <col min="9748" max="9748" width="10" style="1" customWidth="1"/>
    <col min="9749" max="9749" width="10.140625" style="1" customWidth="1"/>
    <col min="9750" max="9751" width="9.28515625" style="1" bestFit="1" customWidth="1"/>
    <col min="9752" max="9752" width="15.5703125" style="1" customWidth="1"/>
    <col min="9753" max="9753" width="15.28515625" style="1" customWidth="1"/>
    <col min="9754" max="9754" width="13.42578125" style="1" customWidth="1"/>
    <col min="9755" max="9755" width="10.85546875" style="1" customWidth="1"/>
    <col min="9756" max="9983" width="9.140625" style="1"/>
    <col min="9984" max="9984" width="1.140625" style="1" customWidth="1"/>
    <col min="9985" max="9985" width="9.28515625" style="1" bestFit="1" customWidth="1"/>
    <col min="9986" max="9986" width="14.85546875" style="1" customWidth="1"/>
    <col min="9987" max="9987" width="16.85546875" style="1" customWidth="1"/>
    <col min="9988" max="9988" width="10" style="1" customWidth="1"/>
    <col min="9989" max="9990" width="9.28515625" style="1" bestFit="1" customWidth="1"/>
    <col min="9991" max="9991" width="14.85546875" style="1" customWidth="1"/>
    <col min="9992" max="9992" width="11" style="1" customWidth="1"/>
    <col min="9993" max="9993" width="13.7109375" style="1" customWidth="1"/>
    <col min="9994" max="9994" width="14.28515625" style="1" customWidth="1"/>
    <col min="9995" max="9995" width="12.85546875" style="1" customWidth="1"/>
    <col min="9996" max="9996" width="13.5703125" style="1" customWidth="1"/>
    <col min="9997" max="9997" width="15.140625" style="1" customWidth="1"/>
    <col min="9998" max="9998" width="12.42578125" style="1" customWidth="1"/>
    <col min="9999" max="9999" width="12.5703125" style="1" customWidth="1"/>
    <col min="10000" max="10000" width="9.28515625" style="1" bestFit="1" customWidth="1"/>
    <col min="10001" max="10001" width="9.7109375" style="1" customWidth="1"/>
    <col min="10002" max="10002" width="8.5703125" style="1" customWidth="1"/>
    <col min="10003" max="10003" width="8.42578125" style="1" customWidth="1"/>
    <col min="10004" max="10004" width="10" style="1" customWidth="1"/>
    <col min="10005" max="10005" width="10.140625" style="1" customWidth="1"/>
    <col min="10006" max="10007" width="9.28515625" style="1" bestFit="1" customWidth="1"/>
    <col min="10008" max="10008" width="15.5703125" style="1" customWidth="1"/>
    <col min="10009" max="10009" width="15.28515625" style="1" customWidth="1"/>
    <col min="10010" max="10010" width="13.42578125" style="1" customWidth="1"/>
    <col min="10011" max="10011" width="10.85546875" style="1" customWidth="1"/>
    <col min="10012" max="10239" width="9.140625" style="1"/>
    <col min="10240" max="10240" width="1.140625" style="1" customWidth="1"/>
    <col min="10241" max="10241" width="9.28515625" style="1" bestFit="1" customWidth="1"/>
    <col min="10242" max="10242" width="14.85546875" style="1" customWidth="1"/>
    <col min="10243" max="10243" width="16.85546875" style="1" customWidth="1"/>
    <col min="10244" max="10244" width="10" style="1" customWidth="1"/>
    <col min="10245" max="10246" width="9.28515625" style="1" bestFit="1" customWidth="1"/>
    <col min="10247" max="10247" width="14.85546875" style="1" customWidth="1"/>
    <col min="10248" max="10248" width="11" style="1" customWidth="1"/>
    <col min="10249" max="10249" width="13.7109375" style="1" customWidth="1"/>
    <col min="10250" max="10250" width="14.28515625" style="1" customWidth="1"/>
    <col min="10251" max="10251" width="12.85546875" style="1" customWidth="1"/>
    <col min="10252" max="10252" width="13.5703125" style="1" customWidth="1"/>
    <col min="10253" max="10253" width="15.140625" style="1" customWidth="1"/>
    <col min="10254" max="10254" width="12.42578125" style="1" customWidth="1"/>
    <col min="10255" max="10255" width="12.5703125" style="1" customWidth="1"/>
    <col min="10256" max="10256" width="9.28515625" style="1" bestFit="1" customWidth="1"/>
    <col min="10257" max="10257" width="9.7109375" style="1" customWidth="1"/>
    <col min="10258" max="10258" width="8.5703125" style="1" customWidth="1"/>
    <col min="10259" max="10259" width="8.42578125" style="1" customWidth="1"/>
    <col min="10260" max="10260" width="10" style="1" customWidth="1"/>
    <col min="10261" max="10261" width="10.140625" style="1" customWidth="1"/>
    <col min="10262" max="10263" width="9.28515625" style="1" bestFit="1" customWidth="1"/>
    <col min="10264" max="10264" width="15.5703125" style="1" customWidth="1"/>
    <col min="10265" max="10265" width="15.28515625" style="1" customWidth="1"/>
    <col min="10266" max="10266" width="13.42578125" style="1" customWidth="1"/>
    <col min="10267" max="10267" width="10.85546875" style="1" customWidth="1"/>
    <col min="10268" max="10495" width="9.140625" style="1"/>
    <col min="10496" max="10496" width="1.140625" style="1" customWidth="1"/>
    <col min="10497" max="10497" width="9.28515625" style="1" bestFit="1" customWidth="1"/>
    <col min="10498" max="10498" width="14.85546875" style="1" customWidth="1"/>
    <col min="10499" max="10499" width="16.85546875" style="1" customWidth="1"/>
    <col min="10500" max="10500" width="10" style="1" customWidth="1"/>
    <col min="10501" max="10502" width="9.28515625" style="1" bestFit="1" customWidth="1"/>
    <col min="10503" max="10503" width="14.85546875" style="1" customWidth="1"/>
    <col min="10504" max="10504" width="11" style="1" customWidth="1"/>
    <col min="10505" max="10505" width="13.7109375" style="1" customWidth="1"/>
    <col min="10506" max="10506" width="14.28515625" style="1" customWidth="1"/>
    <col min="10507" max="10507" width="12.85546875" style="1" customWidth="1"/>
    <col min="10508" max="10508" width="13.5703125" style="1" customWidth="1"/>
    <col min="10509" max="10509" width="15.140625" style="1" customWidth="1"/>
    <col min="10510" max="10510" width="12.42578125" style="1" customWidth="1"/>
    <col min="10511" max="10511" width="12.5703125" style="1" customWidth="1"/>
    <col min="10512" max="10512" width="9.28515625" style="1" bestFit="1" customWidth="1"/>
    <col min="10513" max="10513" width="9.7109375" style="1" customWidth="1"/>
    <col min="10514" max="10514" width="8.5703125" style="1" customWidth="1"/>
    <col min="10515" max="10515" width="8.42578125" style="1" customWidth="1"/>
    <col min="10516" max="10516" width="10" style="1" customWidth="1"/>
    <col min="10517" max="10517" width="10.140625" style="1" customWidth="1"/>
    <col min="10518" max="10519" width="9.28515625" style="1" bestFit="1" customWidth="1"/>
    <col min="10520" max="10520" width="15.5703125" style="1" customWidth="1"/>
    <col min="10521" max="10521" width="15.28515625" style="1" customWidth="1"/>
    <col min="10522" max="10522" width="13.42578125" style="1" customWidth="1"/>
    <col min="10523" max="10523" width="10.85546875" style="1" customWidth="1"/>
    <col min="10524" max="10751" width="9.140625" style="1"/>
    <col min="10752" max="10752" width="1.140625" style="1" customWidth="1"/>
    <col min="10753" max="10753" width="9.28515625" style="1" bestFit="1" customWidth="1"/>
    <col min="10754" max="10754" width="14.85546875" style="1" customWidth="1"/>
    <col min="10755" max="10755" width="16.85546875" style="1" customWidth="1"/>
    <col min="10756" max="10756" width="10" style="1" customWidth="1"/>
    <col min="10757" max="10758" width="9.28515625" style="1" bestFit="1" customWidth="1"/>
    <col min="10759" max="10759" width="14.85546875" style="1" customWidth="1"/>
    <col min="10760" max="10760" width="11" style="1" customWidth="1"/>
    <col min="10761" max="10761" width="13.7109375" style="1" customWidth="1"/>
    <col min="10762" max="10762" width="14.28515625" style="1" customWidth="1"/>
    <col min="10763" max="10763" width="12.85546875" style="1" customWidth="1"/>
    <col min="10764" max="10764" width="13.5703125" style="1" customWidth="1"/>
    <col min="10765" max="10765" width="15.140625" style="1" customWidth="1"/>
    <col min="10766" max="10766" width="12.42578125" style="1" customWidth="1"/>
    <col min="10767" max="10767" width="12.5703125" style="1" customWidth="1"/>
    <col min="10768" max="10768" width="9.28515625" style="1" bestFit="1" customWidth="1"/>
    <col min="10769" max="10769" width="9.7109375" style="1" customWidth="1"/>
    <col min="10770" max="10770" width="8.5703125" style="1" customWidth="1"/>
    <col min="10771" max="10771" width="8.42578125" style="1" customWidth="1"/>
    <col min="10772" max="10772" width="10" style="1" customWidth="1"/>
    <col min="10773" max="10773" width="10.140625" style="1" customWidth="1"/>
    <col min="10774" max="10775" width="9.28515625" style="1" bestFit="1" customWidth="1"/>
    <col min="10776" max="10776" width="15.5703125" style="1" customWidth="1"/>
    <col min="10777" max="10777" width="15.28515625" style="1" customWidth="1"/>
    <col min="10778" max="10778" width="13.42578125" style="1" customWidth="1"/>
    <col min="10779" max="10779" width="10.85546875" style="1" customWidth="1"/>
    <col min="10780" max="11007" width="9.140625" style="1"/>
    <col min="11008" max="11008" width="1.140625" style="1" customWidth="1"/>
    <col min="11009" max="11009" width="9.28515625" style="1" bestFit="1" customWidth="1"/>
    <col min="11010" max="11010" width="14.85546875" style="1" customWidth="1"/>
    <col min="11011" max="11011" width="16.85546875" style="1" customWidth="1"/>
    <col min="11012" max="11012" width="10" style="1" customWidth="1"/>
    <col min="11013" max="11014" width="9.28515625" style="1" bestFit="1" customWidth="1"/>
    <col min="11015" max="11015" width="14.85546875" style="1" customWidth="1"/>
    <col min="11016" max="11016" width="11" style="1" customWidth="1"/>
    <col min="11017" max="11017" width="13.7109375" style="1" customWidth="1"/>
    <col min="11018" max="11018" width="14.28515625" style="1" customWidth="1"/>
    <col min="11019" max="11019" width="12.85546875" style="1" customWidth="1"/>
    <col min="11020" max="11020" width="13.5703125" style="1" customWidth="1"/>
    <col min="11021" max="11021" width="15.140625" style="1" customWidth="1"/>
    <col min="11022" max="11022" width="12.42578125" style="1" customWidth="1"/>
    <col min="11023" max="11023" width="12.5703125" style="1" customWidth="1"/>
    <col min="11024" max="11024" width="9.28515625" style="1" bestFit="1" customWidth="1"/>
    <col min="11025" max="11025" width="9.7109375" style="1" customWidth="1"/>
    <col min="11026" max="11026" width="8.5703125" style="1" customWidth="1"/>
    <col min="11027" max="11027" width="8.42578125" style="1" customWidth="1"/>
    <col min="11028" max="11028" width="10" style="1" customWidth="1"/>
    <col min="11029" max="11029" width="10.140625" style="1" customWidth="1"/>
    <col min="11030" max="11031" width="9.28515625" style="1" bestFit="1" customWidth="1"/>
    <col min="11032" max="11032" width="15.5703125" style="1" customWidth="1"/>
    <col min="11033" max="11033" width="15.28515625" style="1" customWidth="1"/>
    <col min="11034" max="11034" width="13.42578125" style="1" customWidth="1"/>
    <col min="11035" max="11035" width="10.85546875" style="1" customWidth="1"/>
    <col min="11036" max="11263" width="9.140625" style="1"/>
    <col min="11264" max="11264" width="1.140625" style="1" customWidth="1"/>
    <col min="11265" max="11265" width="9.28515625" style="1" bestFit="1" customWidth="1"/>
    <col min="11266" max="11266" width="14.85546875" style="1" customWidth="1"/>
    <col min="11267" max="11267" width="16.85546875" style="1" customWidth="1"/>
    <col min="11268" max="11268" width="10" style="1" customWidth="1"/>
    <col min="11269" max="11270" width="9.28515625" style="1" bestFit="1" customWidth="1"/>
    <col min="11271" max="11271" width="14.85546875" style="1" customWidth="1"/>
    <col min="11272" max="11272" width="11" style="1" customWidth="1"/>
    <col min="11273" max="11273" width="13.7109375" style="1" customWidth="1"/>
    <col min="11274" max="11274" width="14.28515625" style="1" customWidth="1"/>
    <col min="11275" max="11275" width="12.85546875" style="1" customWidth="1"/>
    <col min="11276" max="11276" width="13.5703125" style="1" customWidth="1"/>
    <col min="11277" max="11277" width="15.140625" style="1" customWidth="1"/>
    <col min="11278" max="11278" width="12.42578125" style="1" customWidth="1"/>
    <col min="11279" max="11279" width="12.5703125" style="1" customWidth="1"/>
    <col min="11280" max="11280" width="9.28515625" style="1" bestFit="1" customWidth="1"/>
    <col min="11281" max="11281" width="9.7109375" style="1" customWidth="1"/>
    <col min="11282" max="11282" width="8.5703125" style="1" customWidth="1"/>
    <col min="11283" max="11283" width="8.42578125" style="1" customWidth="1"/>
    <col min="11284" max="11284" width="10" style="1" customWidth="1"/>
    <col min="11285" max="11285" width="10.140625" style="1" customWidth="1"/>
    <col min="11286" max="11287" width="9.28515625" style="1" bestFit="1" customWidth="1"/>
    <col min="11288" max="11288" width="15.5703125" style="1" customWidth="1"/>
    <col min="11289" max="11289" width="15.28515625" style="1" customWidth="1"/>
    <col min="11290" max="11290" width="13.42578125" style="1" customWidth="1"/>
    <col min="11291" max="11291" width="10.85546875" style="1" customWidth="1"/>
    <col min="11292" max="11519" width="9.140625" style="1"/>
    <col min="11520" max="11520" width="1.140625" style="1" customWidth="1"/>
    <col min="11521" max="11521" width="9.28515625" style="1" bestFit="1" customWidth="1"/>
    <col min="11522" max="11522" width="14.85546875" style="1" customWidth="1"/>
    <col min="11523" max="11523" width="16.85546875" style="1" customWidth="1"/>
    <col min="11524" max="11524" width="10" style="1" customWidth="1"/>
    <col min="11525" max="11526" width="9.28515625" style="1" bestFit="1" customWidth="1"/>
    <col min="11527" max="11527" width="14.85546875" style="1" customWidth="1"/>
    <col min="11528" max="11528" width="11" style="1" customWidth="1"/>
    <col min="11529" max="11529" width="13.7109375" style="1" customWidth="1"/>
    <col min="11530" max="11530" width="14.28515625" style="1" customWidth="1"/>
    <col min="11531" max="11531" width="12.85546875" style="1" customWidth="1"/>
    <col min="11532" max="11532" width="13.5703125" style="1" customWidth="1"/>
    <col min="11533" max="11533" width="15.140625" style="1" customWidth="1"/>
    <col min="11534" max="11534" width="12.42578125" style="1" customWidth="1"/>
    <col min="11535" max="11535" width="12.5703125" style="1" customWidth="1"/>
    <col min="11536" max="11536" width="9.28515625" style="1" bestFit="1" customWidth="1"/>
    <col min="11537" max="11537" width="9.7109375" style="1" customWidth="1"/>
    <col min="11538" max="11538" width="8.5703125" style="1" customWidth="1"/>
    <col min="11539" max="11539" width="8.42578125" style="1" customWidth="1"/>
    <col min="11540" max="11540" width="10" style="1" customWidth="1"/>
    <col min="11541" max="11541" width="10.140625" style="1" customWidth="1"/>
    <col min="11542" max="11543" width="9.28515625" style="1" bestFit="1" customWidth="1"/>
    <col min="11544" max="11544" width="15.5703125" style="1" customWidth="1"/>
    <col min="11545" max="11545" width="15.28515625" style="1" customWidth="1"/>
    <col min="11546" max="11546" width="13.42578125" style="1" customWidth="1"/>
    <col min="11547" max="11547" width="10.85546875" style="1" customWidth="1"/>
    <col min="11548" max="11775" width="9.140625" style="1"/>
    <col min="11776" max="11776" width="1.140625" style="1" customWidth="1"/>
    <col min="11777" max="11777" width="9.28515625" style="1" bestFit="1" customWidth="1"/>
    <col min="11778" max="11778" width="14.85546875" style="1" customWidth="1"/>
    <col min="11779" max="11779" width="16.85546875" style="1" customWidth="1"/>
    <col min="11780" max="11780" width="10" style="1" customWidth="1"/>
    <col min="11781" max="11782" width="9.28515625" style="1" bestFit="1" customWidth="1"/>
    <col min="11783" max="11783" width="14.85546875" style="1" customWidth="1"/>
    <col min="11784" max="11784" width="11" style="1" customWidth="1"/>
    <col min="11785" max="11785" width="13.7109375" style="1" customWidth="1"/>
    <col min="11786" max="11786" width="14.28515625" style="1" customWidth="1"/>
    <col min="11787" max="11787" width="12.85546875" style="1" customWidth="1"/>
    <col min="11788" max="11788" width="13.5703125" style="1" customWidth="1"/>
    <col min="11789" max="11789" width="15.140625" style="1" customWidth="1"/>
    <col min="11790" max="11790" width="12.42578125" style="1" customWidth="1"/>
    <col min="11791" max="11791" width="12.5703125" style="1" customWidth="1"/>
    <col min="11792" max="11792" width="9.28515625" style="1" bestFit="1" customWidth="1"/>
    <col min="11793" max="11793" width="9.7109375" style="1" customWidth="1"/>
    <col min="11794" max="11794" width="8.5703125" style="1" customWidth="1"/>
    <col min="11795" max="11795" width="8.42578125" style="1" customWidth="1"/>
    <col min="11796" max="11796" width="10" style="1" customWidth="1"/>
    <col min="11797" max="11797" width="10.140625" style="1" customWidth="1"/>
    <col min="11798" max="11799" width="9.28515625" style="1" bestFit="1" customWidth="1"/>
    <col min="11800" max="11800" width="15.5703125" style="1" customWidth="1"/>
    <col min="11801" max="11801" width="15.28515625" style="1" customWidth="1"/>
    <col min="11802" max="11802" width="13.42578125" style="1" customWidth="1"/>
    <col min="11803" max="11803" width="10.85546875" style="1" customWidth="1"/>
    <col min="11804" max="12031" width="9.140625" style="1"/>
    <col min="12032" max="12032" width="1.140625" style="1" customWidth="1"/>
    <col min="12033" max="12033" width="9.28515625" style="1" bestFit="1" customWidth="1"/>
    <col min="12034" max="12034" width="14.85546875" style="1" customWidth="1"/>
    <col min="12035" max="12035" width="16.85546875" style="1" customWidth="1"/>
    <col min="12036" max="12036" width="10" style="1" customWidth="1"/>
    <col min="12037" max="12038" width="9.28515625" style="1" bestFit="1" customWidth="1"/>
    <col min="12039" max="12039" width="14.85546875" style="1" customWidth="1"/>
    <col min="12040" max="12040" width="11" style="1" customWidth="1"/>
    <col min="12041" max="12041" width="13.7109375" style="1" customWidth="1"/>
    <col min="12042" max="12042" width="14.28515625" style="1" customWidth="1"/>
    <col min="12043" max="12043" width="12.85546875" style="1" customWidth="1"/>
    <col min="12044" max="12044" width="13.5703125" style="1" customWidth="1"/>
    <col min="12045" max="12045" width="15.140625" style="1" customWidth="1"/>
    <col min="12046" max="12046" width="12.42578125" style="1" customWidth="1"/>
    <col min="12047" max="12047" width="12.5703125" style="1" customWidth="1"/>
    <col min="12048" max="12048" width="9.28515625" style="1" bestFit="1" customWidth="1"/>
    <col min="12049" max="12049" width="9.7109375" style="1" customWidth="1"/>
    <col min="12050" max="12050" width="8.5703125" style="1" customWidth="1"/>
    <col min="12051" max="12051" width="8.42578125" style="1" customWidth="1"/>
    <col min="12052" max="12052" width="10" style="1" customWidth="1"/>
    <col min="12053" max="12053" width="10.140625" style="1" customWidth="1"/>
    <col min="12054" max="12055" width="9.28515625" style="1" bestFit="1" customWidth="1"/>
    <col min="12056" max="12056" width="15.5703125" style="1" customWidth="1"/>
    <col min="12057" max="12057" width="15.28515625" style="1" customWidth="1"/>
    <col min="12058" max="12058" width="13.42578125" style="1" customWidth="1"/>
    <col min="12059" max="12059" width="10.85546875" style="1" customWidth="1"/>
    <col min="12060" max="12287" width="9.140625" style="1"/>
    <col min="12288" max="12288" width="1.140625" style="1" customWidth="1"/>
    <col min="12289" max="12289" width="9.28515625" style="1" bestFit="1" customWidth="1"/>
    <col min="12290" max="12290" width="14.85546875" style="1" customWidth="1"/>
    <col min="12291" max="12291" width="16.85546875" style="1" customWidth="1"/>
    <col min="12292" max="12292" width="10" style="1" customWidth="1"/>
    <col min="12293" max="12294" width="9.28515625" style="1" bestFit="1" customWidth="1"/>
    <col min="12295" max="12295" width="14.85546875" style="1" customWidth="1"/>
    <col min="12296" max="12296" width="11" style="1" customWidth="1"/>
    <col min="12297" max="12297" width="13.7109375" style="1" customWidth="1"/>
    <col min="12298" max="12298" width="14.28515625" style="1" customWidth="1"/>
    <col min="12299" max="12299" width="12.85546875" style="1" customWidth="1"/>
    <col min="12300" max="12300" width="13.5703125" style="1" customWidth="1"/>
    <col min="12301" max="12301" width="15.140625" style="1" customWidth="1"/>
    <col min="12302" max="12302" width="12.42578125" style="1" customWidth="1"/>
    <col min="12303" max="12303" width="12.5703125" style="1" customWidth="1"/>
    <col min="12304" max="12304" width="9.28515625" style="1" bestFit="1" customWidth="1"/>
    <col min="12305" max="12305" width="9.7109375" style="1" customWidth="1"/>
    <col min="12306" max="12306" width="8.5703125" style="1" customWidth="1"/>
    <col min="12307" max="12307" width="8.42578125" style="1" customWidth="1"/>
    <col min="12308" max="12308" width="10" style="1" customWidth="1"/>
    <col min="12309" max="12309" width="10.140625" style="1" customWidth="1"/>
    <col min="12310" max="12311" width="9.28515625" style="1" bestFit="1" customWidth="1"/>
    <col min="12312" max="12312" width="15.5703125" style="1" customWidth="1"/>
    <col min="12313" max="12313" width="15.28515625" style="1" customWidth="1"/>
    <col min="12314" max="12314" width="13.42578125" style="1" customWidth="1"/>
    <col min="12315" max="12315" width="10.85546875" style="1" customWidth="1"/>
    <col min="12316" max="12543" width="9.140625" style="1"/>
    <col min="12544" max="12544" width="1.140625" style="1" customWidth="1"/>
    <col min="12545" max="12545" width="9.28515625" style="1" bestFit="1" customWidth="1"/>
    <col min="12546" max="12546" width="14.85546875" style="1" customWidth="1"/>
    <col min="12547" max="12547" width="16.85546875" style="1" customWidth="1"/>
    <col min="12548" max="12548" width="10" style="1" customWidth="1"/>
    <col min="12549" max="12550" width="9.28515625" style="1" bestFit="1" customWidth="1"/>
    <col min="12551" max="12551" width="14.85546875" style="1" customWidth="1"/>
    <col min="12552" max="12552" width="11" style="1" customWidth="1"/>
    <col min="12553" max="12553" width="13.7109375" style="1" customWidth="1"/>
    <col min="12554" max="12554" width="14.28515625" style="1" customWidth="1"/>
    <col min="12555" max="12555" width="12.85546875" style="1" customWidth="1"/>
    <col min="12556" max="12556" width="13.5703125" style="1" customWidth="1"/>
    <col min="12557" max="12557" width="15.140625" style="1" customWidth="1"/>
    <col min="12558" max="12558" width="12.42578125" style="1" customWidth="1"/>
    <col min="12559" max="12559" width="12.5703125" style="1" customWidth="1"/>
    <col min="12560" max="12560" width="9.28515625" style="1" bestFit="1" customWidth="1"/>
    <col min="12561" max="12561" width="9.7109375" style="1" customWidth="1"/>
    <col min="12562" max="12562" width="8.5703125" style="1" customWidth="1"/>
    <col min="12563" max="12563" width="8.42578125" style="1" customWidth="1"/>
    <col min="12564" max="12564" width="10" style="1" customWidth="1"/>
    <col min="12565" max="12565" width="10.140625" style="1" customWidth="1"/>
    <col min="12566" max="12567" width="9.28515625" style="1" bestFit="1" customWidth="1"/>
    <col min="12568" max="12568" width="15.5703125" style="1" customWidth="1"/>
    <col min="12569" max="12569" width="15.28515625" style="1" customWidth="1"/>
    <col min="12570" max="12570" width="13.42578125" style="1" customWidth="1"/>
    <col min="12571" max="12571" width="10.85546875" style="1" customWidth="1"/>
    <col min="12572" max="12799" width="9.140625" style="1"/>
    <col min="12800" max="12800" width="1.140625" style="1" customWidth="1"/>
    <col min="12801" max="12801" width="9.28515625" style="1" bestFit="1" customWidth="1"/>
    <col min="12802" max="12802" width="14.85546875" style="1" customWidth="1"/>
    <col min="12803" max="12803" width="16.85546875" style="1" customWidth="1"/>
    <col min="12804" max="12804" width="10" style="1" customWidth="1"/>
    <col min="12805" max="12806" width="9.28515625" style="1" bestFit="1" customWidth="1"/>
    <col min="12807" max="12807" width="14.85546875" style="1" customWidth="1"/>
    <col min="12808" max="12808" width="11" style="1" customWidth="1"/>
    <col min="12809" max="12809" width="13.7109375" style="1" customWidth="1"/>
    <col min="12810" max="12810" width="14.28515625" style="1" customWidth="1"/>
    <col min="12811" max="12811" width="12.85546875" style="1" customWidth="1"/>
    <col min="12812" max="12812" width="13.5703125" style="1" customWidth="1"/>
    <col min="12813" max="12813" width="15.140625" style="1" customWidth="1"/>
    <col min="12814" max="12814" width="12.42578125" style="1" customWidth="1"/>
    <col min="12815" max="12815" width="12.5703125" style="1" customWidth="1"/>
    <col min="12816" max="12816" width="9.28515625" style="1" bestFit="1" customWidth="1"/>
    <col min="12817" max="12817" width="9.7109375" style="1" customWidth="1"/>
    <col min="12818" max="12818" width="8.5703125" style="1" customWidth="1"/>
    <col min="12819" max="12819" width="8.42578125" style="1" customWidth="1"/>
    <col min="12820" max="12820" width="10" style="1" customWidth="1"/>
    <col min="12821" max="12821" width="10.140625" style="1" customWidth="1"/>
    <col min="12822" max="12823" width="9.28515625" style="1" bestFit="1" customWidth="1"/>
    <col min="12824" max="12824" width="15.5703125" style="1" customWidth="1"/>
    <col min="12825" max="12825" width="15.28515625" style="1" customWidth="1"/>
    <col min="12826" max="12826" width="13.42578125" style="1" customWidth="1"/>
    <col min="12827" max="12827" width="10.85546875" style="1" customWidth="1"/>
    <col min="12828" max="13055" width="9.140625" style="1"/>
    <col min="13056" max="13056" width="1.140625" style="1" customWidth="1"/>
    <col min="13057" max="13057" width="9.28515625" style="1" bestFit="1" customWidth="1"/>
    <col min="13058" max="13058" width="14.85546875" style="1" customWidth="1"/>
    <col min="13059" max="13059" width="16.85546875" style="1" customWidth="1"/>
    <col min="13060" max="13060" width="10" style="1" customWidth="1"/>
    <col min="13061" max="13062" width="9.28515625" style="1" bestFit="1" customWidth="1"/>
    <col min="13063" max="13063" width="14.85546875" style="1" customWidth="1"/>
    <col min="13064" max="13064" width="11" style="1" customWidth="1"/>
    <col min="13065" max="13065" width="13.7109375" style="1" customWidth="1"/>
    <col min="13066" max="13066" width="14.28515625" style="1" customWidth="1"/>
    <col min="13067" max="13067" width="12.85546875" style="1" customWidth="1"/>
    <col min="13068" max="13068" width="13.5703125" style="1" customWidth="1"/>
    <col min="13069" max="13069" width="15.140625" style="1" customWidth="1"/>
    <col min="13070" max="13070" width="12.42578125" style="1" customWidth="1"/>
    <col min="13071" max="13071" width="12.5703125" style="1" customWidth="1"/>
    <col min="13072" max="13072" width="9.28515625" style="1" bestFit="1" customWidth="1"/>
    <col min="13073" max="13073" width="9.7109375" style="1" customWidth="1"/>
    <col min="13074" max="13074" width="8.5703125" style="1" customWidth="1"/>
    <col min="13075" max="13075" width="8.42578125" style="1" customWidth="1"/>
    <col min="13076" max="13076" width="10" style="1" customWidth="1"/>
    <col min="13077" max="13077" width="10.140625" style="1" customWidth="1"/>
    <col min="13078" max="13079" width="9.28515625" style="1" bestFit="1" customWidth="1"/>
    <col min="13080" max="13080" width="15.5703125" style="1" customWidth="1"/>
    <col min="13081" max="13081" width="15.28515625" style="1" customWidth="1"/>
    <col min="13082" max="13082" width="13.42578125" style="1" customWidth="1"/>
    <col min="13083" max="13083" width="10.85546875" style="1" customWidth="1"/>
    <col min="13084" max="13311" width="9.140625" style="1"/>
    <col min="13312" max="13312" width="1.140625" style="1" customWidth="1"/>
    <col min="13313" max="13313" width="9.28515625" style="1" bestFit="1" customWidth="1"/>
    <col min="13314" max="13314" width="14.85546875" style="1" customWidth="1"/>
    <col min="13315" max="13315" width="16.85546875" style="1" customWidth="1"/>
    <col min="13316" max="13316" width="10" style="1" customWidth="1"/>
    <col min="13317" max="13318" width="9.28515625" style="1" bestFit="1" customWidth="1"/>
    <col min="13319" max="13319" width="14.85546875" style="1" customWidth="1"/>
    <col min="13320" max="13320" width="11" style="1" customWidth="1"/>
    <col min="13321" max="13321" width="13.7109375" style="1" customWidth="1"/>
    <col min="13322" max="13322" width="14.28515625" style="1" customWidth="1"/>
    <col min="13323" max="13323" width="12.85546875" style="1" customWidth="1"/>
    <col min="13324" max="13324" width="13.5703125" style="1" customWidth="1"/>
    <col min="13325" max="13325" width="15.140625" style="1" customWidth="1"/>
    <col min="13326" max="13326" width="12.42578125" style="1" customWidth="1"/>
    <col min="13327" max="13327" width="12.5703125" style="1" customWidth="1"/>
    <col min="13328" max="13328" width="9.28515625" style="1" bestFit="1" customWidth="1"/>
    <col min="13329" max="13329" width="9.7109375" style="1" customWidth="1"/>
    <col min="13330" max="13330" width="8.5703125" style="1" customWidth="1"/>
    <col min="13331" max="13331" width="8.42578125" style="1" customWidth="1"/>
    <col min="13332" max="13332" width="10" style="1" customWidth="1"/>
    <col min="13333" max="13333" width="10.140625" style="1" customWidth="1"/>
    <col min="13334" max="13335" width="9.28515625" style="1" bestFit="1" customWidth="1"/>
    <col min="13336" max="13336" width="15.5703125" style="1" customWidth="1"/>
    <col min="13337" max="13337" width="15.28515625" style="1" customWidth="1"/>
    <col min="13338" max="13338" width="13.42578125" style="1" customWidth="1"/>
    <col min="13339" max="13339" width="10.85546875" style="1" customWidth="1"/>
    <col min="13340" max="13567" width="9.140625" style="1"/>
    <col min="13568" max="13568" width="1.140625" style="1" customWidth="1"/>
    <col min="13569" max="13569" width="9.28515625" style="1" bestFit="1" customWidth="1"/>
    <col min="13570" max="13570" width="14.85546875" style="1" customWidth="1"/>
    <col min="13571" max="13571" width="16.85546875" style="1" customWidth="1"/>
    <col min="13572" max="13572" width="10" style="1" customWidth="1"/>
    <col min="13573" max="13574" width="9.28515625" style="1" bestFit="1" customWidth="1"/>
    <col min="13575" max="13575" width="14.85546875" style="1" customWidth="1"/>
    <col min="13576" max="13576" width="11" style="1" customWidth="1"/>
    <col min="13577" max="13577" width="13.7109375" style="1" customWidth="1"/>
    <col min="13578" max="13578" width="14.28515625" style="1" customWidth="1"/>
    <col min="13579" max="13579" width="12.85546875" style="1" customWidth="1"/>
    <col min="13580" max="13580" width="13.5703125" style="1" customWidth="1"/>
    <col min="13581" max="13581" width="15.140625" style="1" customWidth="1"/>
    <col min="13582" max="13582" width="12.42578125" style="1" customWidth="1"/>
    <col min="13583" max="13583" width="12.5703125" style="1" customWidth="1"/>
    <col min="13584" max="13584" width="9.28515625" style="1" bestFit="1" customWidth="1"/>
    <col min="13585" max="13585" width="9.7109375" style="1" customWidth="1"/>
    <col min="13586" max="13586" width="8.5703125" style="1" customWidth="1"/>
    <col min="13587" max="13587" width="8.42578125" style="1" customWidth="1"/>
    <col min="13588" max="13588" width="10" style="1" customWidth="1"/>
    <col min="13589" max="13589" width="10.140625" style="1" customWidth="1"/>
    <col min="13590" max="13591" width="9.28515625" style="1" bestFit="1" customWidth="1"/>
    <col min="13592" max="13592" width="15.5703125" style="1" customWidth="1"/>
    <col min="13593" max="13593" width="15.28515625" style="1" customWidth="1"/>
    <col min="13594" max="13594" width="13.42578125" style="1" customWidth="1"/>
    <col min="13595" max="13595" width="10.85546875" style="1" customWidth="1"/>
    <col min="13596" max="13823" width="9.140625" style="1"/>
    <col min="13824" max="13824" width="1.140625" style="1" customWidth="1"/>
    <col min="13825" max="13825" width="9.28515625" style="1" bestFit="1" customWidth="1"/>
    <col min="13826" max="13826" width="14.85546875" style="1" customWidth="1"/>
    <col min="13827" max="13827" width="16.85546875" style="1" customWidth="1"/>
    <col min="13828" max="13828" width="10" style="1" customWidth="1"/>
    <col min="13829" max="13830" width="9.28515625" style="1" bestFit="1" customWidth="1"/>
    <col min="13831" max="13831" width="14.85546875" style="1" customWidth="1"/>
    <col min="13832" max="13832" width="11" style="1" customWidth="1"/>
    <col min="13833" max="13833" width="13.7109375" style="1" customWidth="1"/>
    <col min="13834" max="13834" width="14.28515625" style="1" customWidth="1"/>
    <col min="13835" max="13835" width="12.85546875" style="1" customWidth="1"/>
    <col min="13836" max="13836" width="13.5703125" style="1" customWidth="1"/>
    <col min="13837" max="13837" width="15.140625" style="1" customWidth="1"/>
    <col min="13838" max="13838" width="12.42578125" style="1" customWidth="1"/>
    <col min="13839" max="13839" width="12.5703125" style="1" customWidth="1"/>
    <col min="13840" max="13840" width="9.28515625" style="1" bestFit="1" customWidth="1"/>
    <col min="13841" max="13841" width="9.7109375" style="1" customWidth="1"/>
    <col min="13842" max="13842" width="8.5703125" style="1" customWidth="1"/>
    <col min="13843" max="13843" width="8.42578125" style="1" customWidth="1"/>
    <col min="13844" max="13844" width="10" style="1" customWidth="1"/>
    <col min="13845" max="13845" width="10.140625" style="1" customWidth="1"/>
    <col min="13846" max="13847" width="9.28515625" style="1" bestFit="1" customWidth="1"/>
    <col min="13848" max="13848" width="15.5703125" style="1" customWidth="1"/>
    <col min="13849" max="13849" width="15.28515625" style="1" customWidth="1"/>
    <col min="13850" max="13850" width="13.42578125" style="1" customWidth="1"/>
    <col min="13851" max="13851" width="10.85546875" style="1" customWidth="1"/>
    <col min="13852" max="14079" width="9.140625" style="1"/>
    <col min="14080" max="14080" width="1.140625" style="1" customWidth="1"/>
    <col min="14081" max="14081" width="9.28515625" style="1" bestFit="1" customWidth="1"/>
    <col min="14082" max="14082" width="14.85546875" style="1" customWidth="1"/>
    <col min="14083" max="14083" width="16.85546875" style="1" customWidth="1"/>
    <col min="14084" max="14084" width="10" style="1" customWidth="1"/>
    <col min="14085" max="14086" width="9.28515625" style="1" bestFit="1" customWidth="1"/>
    <col min="14087" max="14087" width="14.85546875" style="1" customWidth="1"/>
    <col min="14088" max="14088" width="11" style="1" customWidth="1"/>
    <col min="14089" max="14089" width="13.7109375" style="1" customWidth="1"/>
    <col min="14090" max="14090" width="14.28515625" style="1" customWidth="1"/>
    <col min="14091" max="14091" width="12.85546875" style="1" customWidth="1"/>
    <col min="14092" max="14092" width="13.5703125" style="1" customWidth="1"/>
    <col min="14093" max="14093" width="15.140625" style="1" customWidth="1"/>
    <col min="14094" max="14094" width="12.42578125" style="1" customWidth="1"/>
    <col min="14095" max="14095" width="12.5703125" style="1" customWidth="1"/>
    <col min="14096" max="14096" width="9.28515625" style="1" bestFit="1" customWidth="1"/>
    <col min="14097" max="14097" width="9.7109375" style="1" customWidth="1"/>
    <col min="14098" max="14098" width="8.5703125" style="1" customWidth="1"/>
    <col min="14099" max="14099" width="8.42578125" style="1" customWidth="1"/>
    <col min="14100" max="14100" width="10" style="1" customWidth="1"/>
    <col min="14101" max="14101" width="10.140625" style="1" customWidth="1"/>
    <col min="14102" max="14103" width="9.28515625" style="1" bestFit="1" customWidth="1"/>
    <col min="14104" max="14104" width="15.5703125" style="1" customWidth="1"/>
    <col min="14105" max="14105" width="15.28515625" style="1" customWidth="1"/>
    <col min="14106" max="14106" width="13.42578125" style="1" customWidth="1"/>
    <col min="14107" max="14107" width="10.85546875" style="1" customWidth="1"/>
    <col min="14108" max="14335" width="9.140625" style="1"/>
    <col min="14336" max="14336" width="1.140625" style="1" customWidth="1"/>
    <col min="14337" max="14337" width="9.28515625" style="1" bestFit="1" customWidth="1"/>
    <col min="14338" max="14338" width="14.85546875" style="1" customWidth="1"/>
    <col min="14339" max="14339" width="16.85546875" style="1" customWidth="1"/>
    <col min="14340" max="14340" width="10" style="1" customWidth="1"/>
    <col min="14341" max="14342" width="9.28515625" style="1" bestFit="1" customWidth="1"/>
    <col min="14343" max="14343" width="14.85546875" style="1" customWidth="1"/>
    <col min="14344" max="14344" width="11" style="1" customWidth="1"/>
    <col min="14345" max="14345" width="13.7109375" style="1" customWidth="1"/>
    <col min="14346" max="14346" width="14.28515625" style="1" customWidth="1"/>
    <col min="14347" max="14347" width="12.85546875" style="1" customWidth="1"/>
    <col min="14348" max="14348" width="13.5703125" style="1" customWidth="1"/>
    <col min="14349" max="14349" width="15.140625" style="1" customWidth="1"/>
    <col min="14350" max="14350" width="12.42578125" style="1" customWidth="1"/>
    <col min="14351" max="14351" width="12.5703125" style="1" customWidth="1"/>
    <col min="14352" max="14352" width="9.28515625" style="1" bestFit="1" customWidth="1"/>
    <col min="14353" max="14353" width="9.7109375" style="1" customWidth="1"/>
    <col min="14354" max="14354" width="8.5703125" style="1" customWidth="1"/>
    <col min="14355" max="14355" width="8.42578125" style="1" customWidth="1"/>
    <col min="14356" max="14356" width="10" style="1" customWidth="1"/>
    <col min="14357" max="14357" width="10.140625" style="1" customWidth="1"/>
    <col min="14358" max="14359" width="9.28515625" style="1" bestFit="1" customWidth="1"/>
    <col min="14360" max="14360" width="15.5703125" style="1" customWidth="1"/>
    <col min="14361" max="14361" width="15.28515625" style="1" customWidth="1"/>
    <col min="14362" max="14362" width="13.42578125" style="1" customWidth="1"/>
    <col min="14363" max="14363" width="10.85546875" style="1" customWidth="1"/>
    <col min="14364" max="14591" width="9.140625" style="1"/>
    <col min="14592" max="14592" width="1.140625" style="1" customWidth="1"/>
    <col min="14593" max="14593" width="9.28515625" style="1" bestFit="1" customWidth="1"/>
    <col min="14594" max="14594" width="14.85546875" style="1" customWidth="1"/>
    <col min="14595" max="14595" width="16.85546875" style="1" customWidth="1"/>
    <col min="14596" max="14596" width="10" style="1" customWidth="1"/>
    <col min="14597" max="14598" width="9.28515625" style="1" bestFit="1" customWidth="1"/>
    <col min="14599" max="14599" width="14.85546875" style="1" customWidth="1"/>
    <col min="14600" max="14600" width="11" style="1" customWidth="1"/>
    <col min="14601" max="14601" width="13.7109375" style="1" customWidth="1"/>
    <col min="14602" max="14602" width="14.28515625" style="1" customWidth="1"/>
    <col min="14603" max="14603" width="12.85546875" style="1" customWidth="1"/>
    <col min="14604" max="14604" width="13.5703125" style="1" customWidth="1"/>
    <col min="14605" max="14605" width="15.140625" style="1" customWidth="1"/>
    <col min="14606" max="14606" width="12.42578125" style="1" customWidth="1"/>
    <col min="14607" max="14607" width="12.5703125" style="1" customWidth="1"/>
    <col min="14608" max="14608" width="9.28515625" style="1" bestFit="1" customWidth="1"/>
    <col min="14609" max="14609" width="9.7109375" style="1" customWidth="1"/>
    <col min="14610" max="14610" width="8.5703125" style="1" customWidth="1"/>
    <col min="14611" max="14611" width="8.42578125" style="1" customWidth="1"/>
    <col min="14612" max="14612" width="10" style="1" customWidth="1"/>
    <col min="14613" max="14613" width="10.140625" style="1" customWidth="1"/>
    <col min="14614" max="14615" width="9.28515625" style="1" bestFit="1" customWidth="1"/>
    <col min="14616" max="14616" width="15.5703125" style="1" customWidth="1"/>
    <col min="14617" max="14617" width="15.28515625" style="1" customWidth="1"/>
    <col min="14618" max="14618" width="13.42578125" style="1" customWidth="1"/>
    <col min="14619" max="14619" width="10.85546875" style="1" customWidth="1"/>
    <col min="14620" max="14847" width="9.140625" style="1"/>
    <col min="14848" max="14848" width="1.140625" style="1" customWidth="1"/>
    <col min="14849" max="14849" width="9.28515625" style="1" bestFit="1" customWidth="1"/>
    <col min="14850" max="14850" width="14.85546875" style="1" customWidth="1"/>
    <col min="14851" max="14851" width="16.85546875" style="1" customWidth="1"/>
    <col min="14852" max="14852" width="10" style="1" customWidth="1"/>
    <col min="14853" max="14854" width="9.28515625" style="1" bestFit="1" customWidth="1"/>
    <col min="14855" max="14855" width="14.85546875" style="1" customWidth="1"/>
    <col min="14856" max="14856" width="11" style="1" customWidth="1"/>
    <col min="14857" max="14857" width="13.7109375" style="1" customWidth="1"/>
    <col min="14858" max="14858" width="14.28515625" style="1" customWidth="1"/>
    <col min="14859" max="14859" width="12.85546875" style="1" customWidth="1"/>
    <col min="14860" max="14860" width="13.5703125" style="1" customWidth="1"/>
    <col min="14861" max="14861" width="15.140625" style="1" customWidth="1"/>
    <col min="14862" max="14862" width="12.42578125" style="1" customWidth="1"/>
    <col min="14863" max="14863" width="12.5703125" style="1" customWidth="1"/>
    <col min="14864" max="14864" width="9.28515625" style="1" bestFit="1" customWidth="1"/>
    <col min="14865" max="14865" width="9.7109375" style="1" customWidth="1"/>
    <col min="14866" max="14866" width="8.5703125" style="1" customWidth="1"/>
    <col min="14867" max="14867" width="8.42578125" style="1" customWidth="1"/>
    <col min="14868" max="14868" width="10" style="1" customWidth="1"/>
    <col min="14869" max="14869" width="10.140625" style="1" customWidth="1"/>
    <col min="14870" max="14871" width="9.28515625" style="1" bestFit="1" customWidth="1"/>
    <col min="14872" max="14872" width="15.5703125" style="1" customWidth="1"/>
    <col min="14873" max="14873" width="15.28515625" style="1" customWidth="1"/>
    <col min="14874" max="14874" width="13.42578125" style="1" customWidth="1"/>
    <col min="14875" max="14875" width="10.85546875" style="1" customWidth="1"/>
    <col min="14876" max="15103" width="9.140625" style="1"/>
    <col min="15104" max="15104" width="1.140625" style="1" customWidth="1"/>
    <col min="15105" max="15105" width="9.28515625" style="1" bestFit="1" customWidth="1"/>
    <col min="15106" max="15106" width="14.85546875" style="1" customWidth="1"/>
    <col min="15107" max="15107" width="16.85546875" style="1" customWidth="1"/>
    <col min="15108" max="15108" width="10" style="1" customWidth="1"/>
    <col min="15109" max="15110" width="9.28515625" style="1" bestFit="1" customWidth="1"/>
    <col min="15111" max="15111" width="14.85546875" style="1" customWidth="1"/>
    <col min="15112" max="15112" width="11" style="1" customWidth="1"/>
    <col min="15113" max="15113" width="13.7109375" style="1" customWidth="1"/>
    <col min="15114" max="15114" width="14.28515625" style="1" customWidth="1"/>
    <col min="15115" max="15115" width="12.85546875" style="1" customWidth="1"/>
    <col min="15116" max="15116" width="13.5703125" style="1" customWidth="1"/>
    <col min="15117" max="15117" width="15.140625" style="1" customWidth="1"/>
    <col min="15118" max="15118" width="12.42578125" style="1" customWidth="1"/>
    <col min="15119" max="15119" width="12.5703125" style="1" customWidth="1"/>
    <col min="15120" max="15120" width="9.28515625" style="1" bestFit="1" customWidth="1"/>
    <col min="15121" max="15121" width="9.7109375" style="1" customWidth="1"/>
    <col min="15122" max="15122" width="8.5703125" style="1" customWidth="1"/>
    <col min="15123" max="15123" width="8.42578125" style="1" customWidth="1"/>
    <col min="15124" max="15124" width="10" style="1" customWidth="1"/>
    <col min="15125" max="15125" width="10.140625" style="1" customWidth="1"/>
    <col min="15126" max="15127" width="9.28515625" style="1" bestFit="1" customWidth="1"/>
    <col min="15128" max="15128" width="15.5703125" style="1" customWidth="1"/>
    <col min="15129" max="15129" width="15.28515625" style="1" customWidth="1"/>
    <col min="15130" max="15130" width="13.42578125" style="1" customWidth="1"/>
    <col min="15131" max="15131" width="10.85546875" style="1" customWidth="1"/>
    <col min="15132" max="15359" width="9.140625" style="1"/>
    <col min="15360" max="15360" width="1.140625" style="1" customWidth="1"/>
    <col min="15361" max="15361" width="9.28515625" style="1" bestFit="1" customWidth="1"/>
    <col min="15362" max="15362" width="14.85546875" style="1" customWidth="1"/>
    <col min="15363" max="15363" width="16.85546875" style="1" customWidth="1"/>
    <col min="15364" max="15364" width="10" style="1" customWidth="1"/>
    <col min="15365" max="15366" width="9.28515625" style="1" bestFit="1" customWidth="1"/>
    <col min="15367" max="15367" width="14.85546875" style="1" customWidth="1"/>
    <col min="15368" max="15368" width="11" style="1" customWidth="1"/>
    <col min="15369" max="15369" width="13.7109375" style="1" customWidth="1"/>
    <col min="15370" max="15370" width="14.28515625" style="1" customWidth="1"/>
    <col min="15371" max="15371" width="12.85546875" style="1" customWidth="1"/>
    <col min="15372" max="15372" width="13.5703125" style="1" customWidth="1"/>
    <col min="15373" max="15373" width="15.140625" style="1" customWidth="1"/>
    <col min="15374" max="15374" width="12.42578125" style="1" customWidth="1"/>
    <col min="15375" max="15375" width="12.5703125" style="1" customWidth="1"/>
    <col min="15376" max="15376" width="9.28515625" style="1" bestFit="1" customWidth="1"/>
    <col min="15377" max="15377" width="9.7109375" style="1" customWidth="1"/>
    <col min="15378" max="15378" width="8.5703125" style="1" customWidth="1"/>
    <col min="15379" max="15379" width="8.42578125" style="1" customWidth="1"/>
    <col min="15380" max="15380" width="10" style="1" customWidth="1"/>
    <col min="15381" max="15381" width="10.140625" style="1" customWidth="1"/>
    <col min="15382" max="15383" width="9.28515625" style="1" bestFit="1" customWidth="1"/>
    <col min="15384" max="15384" width="15.5703125" style="1" customWidth="1"/>
    <col min="15385" max="15385" width="15.28515625" style="1" customWidth="1"/>
    <col min="15386" max="15386" width="13.42578125" style="1" customWidth="1"/>
    <col min="15387" max="15387" width="10.85546875" style="1" customWidth="1"/>
    <col min="15388" max="15615" width="9.140625" style="1"/>
    <col min="15616" max="15616" width="1.140625" style="1" customWidth="1"/>
    <col min="15617" max="15617" width="9.28515625" style="1" bestFit="1" customWidth="1"/>
    <col min="15618" max="15618" width="14.85546875" style="1" customWidth="1"/>
    <col min="15619" max="15619" width="16.85546875" style="1" customWidth="1"/>
    <col min="15620" max="15620" width="10" style="1" customWidth="1"/>
    <col min="15621" max="15622" width="9.28515625" style="1" bestFit="1" customWidth="1"/>
    <col min="15623" max="15623" width="14.85546875" style="1" customWidth="1"/>
    <col min="15624" max="15624" width="11" style="1" customWidth="1"/>
    <col min="15625" max="15625" width="13.7109375" style="1" customWidth="1"/>
    <col min="15626" max="15626" width="14.28515625" style="1" customWidth="1"/>
    <col min="15627" max="15627" width="12.85546875" style="1" customWidth="1"/>
    <col min="15628" max="15628" width="13.5703125" style="1" customWidth="1"/>
    <col min="15629" max="15629" width="15.140625" style="1" customWidth="1"/>
    <col min="15630" max="15630" width="12.42578125" style="1" customWidth="1"/>
    <col min="15631" max="15631" width="12.5703125" style="1" customWidth="1"/>
    <col min="15632" max="15632" width="9.28515625" style="1" bestFit="1" customWidth="1"/>
    <col min="15633" max="15633" width="9.7109375" style="1" customWidth="1"/>
    <col min="15634" max="15634" width="8.5703125" style="1" customWidth="1"/>
    <col min="15635" max="15635" width="8.42578125" style="1" customWidth="1"/>
    <col min="15636" max="15636" width="10" style="1" customWidth="1"/>
    <col min="15637" max="15637" width="10.140625" style="1" customWidth="1"/>
    <col min="15638" max="15639" width="9.28515625" style="1" bestFit="1" customWidth="1"/>
    <col min="15640" max="15640" width="15.5703125" style="1" customWidth="1"/>
    <col min="15641" max="15641" width="15.28515625" style="1" customWidth="1"/>
    <col min="15642" max="15642" width="13.42578125" style="1" customWidth="1"/>
    <col min="15643" max="15643" width="10.85546875" style="1" customWidth="1"/>
    <col min="15644" max="15871" width="9.140625" style="1"/>
    <col min="15872" max="15872" width="1.140625" style="1" customWidth="1"/>
    <col min="15873" max="15873" width="9.28515625" style="1" bestFit="1" customWidth="1"/>
    <col min="15874" max="15874" width="14.85546875" style="1" customWidth="1"/>
    <col min="15875" max="15875" width="16.85546875" style="1" customWidth="1"/>
    <col min="15876" max="15876" width="10" style="1" customWidth="1"/>
    <col min="15877" max="15878" width="9.28515625" style="1" bestFit="1" customWidth="1"/>
    <col min="15879" max="15879" width="14.85546875" style="1" customWidth="1"/>
    <col min="15880" max="15880" width="11" style="1" customWidth="1"/>
    <col min="15881" max="15881" width="13.7109375" style="1" customWidth="1"/>
    <col min="15882" max="15882" width="14.28515625" style="1" customWidth="1"/>
    <col min="15883" max="15883" width="12.85546875" style="1" customWidth="1"/>
    <col min="15884" max="15884" width="13.5703125" style="1" customWidth="1"/>
    <col min="15885" max="15885" width="15.140625" style="1" customWidth="1"/>
    <col min="15886" max="15886" width="12.42578125" style="1" customWidth="1"/>
    <col min="15887" max="15887" width="12.5703125" style="1" customWidth="1"/>
    <col min="15888" max="15888" width="9.28515625" style="1" bestFit="1" customWidth="1"/>
    <col min="15889" max="15889" width="9.7109375" style="1" customWidth="1"/>
    <col min="15890" max="15890" width="8.5703125" style="1" customWidth="1"/>
    <col min="15891" max="15891" width="8.42578125" style="1" customWidth="1"/>
    <col min="15892" max="15892" width="10" style="1" customWidth="1"/>
    <col min="15893" max="15893" width="10.140625" style="1" customWidth="1"/>
    <col min="15894" max="15895" width="9.28515625" style="1" bestFit="1" customWidth="1"/>
    <col min="15896" max="15896" width="15.5703125" style="1" customWidth="1"/>
    <col min="15897" max="15897" width="15.28515625" style="1" customWidth="1"/>
    <col min="15898" max="15898" width="13.42578125" style="1" customWidth="1"/>
    <col min="15899" max="15899" width="10.85546875" style="1" customWidth="1"/>
    <col min="15900" max="16127" width="9.140625" style="1"/>
    <col min="16128" max="16128" width="1.140625" style="1" customWidth="1"/>
    <col min="16129" max="16129" width="9.28515625" style="1" bestFit="1" customWidth="1"/>
    <col min="16130" max="16130" width="14.85546875" style="1" customWidth="1"/>
    <col min="16131" max="16131" width="16.85546875" style="1" customWidth="1"/>
    <col min="16132" max="16132" width="10" style="1" customWidth="1"/>
    <col min="16133" max="16134" width="9.28515625" style="1" bestFit="1" customWidth="1"/>
    <col min="16135" max="16135" width="14.85546875" style="1" customWidth="1"/>
    <col min="16136" max="16136" width="11" style="1" customWidth="1"/>
    <col min="16137" max="16137" width="13.7109375" style="1" customWidth="1"/>
    <col min="16138" max="16138" width="14.28515625" style="1" customWidth="1"/>
    <col min="16139" max="16139" width="12.85546875" style="1" customWidth="1"/>
    <col min="16140" max="16140" width="13.5703125" style="1" customWidth="1"/>
    <col min="16141" max="16141" width="15.140625" style="1" customWidth="1"/>
    <col min="16142" max="16142" width="12.42578125" style="1" customWidth="1"/>
    <col min="16143" max="16143" width="12.5703125" style="1" customWidth="1"/>
    <col min="16144" max="16144" width="9.28515625" style="1" bestFit="1" customWidth="1"/>
    <col min="16145" max="16145" width="9.7109375" style="1" customWidth="1"/>
    <col min="16146" max="16146" width="8.5703125" style="1" customWidth="1"/>
    <col min="16147" max="16147" width="8.42578125" style="1" customWidth="1"/>
    <col min="16148" max="16148" width="10" style="1" customWidth="1"/>
    <col min="16149" max="16149" width="10.140625" style="1" customWidth="1"/>
    <col min="16150" max="16151" width="9.28515625" style="1" bestFit="1" customWidth="1"/>
    <col min="16152" max="16152" width="15.5703125" style="1" customWidth="1"/>
    <col min="16153" max="16153" width="15.28515625" style="1" customWidth="1"/>
    <col min="16154" max="16154" width="13.42578125" style="1" customWidth="1"/>
    <col min="16155" max="16155" width="10.85546875" style="1" customWidth="1"/>
    <col min="16156" max="16384" width="9.140625" style="1"/>
  </cols>
  <sheetData>
    <row r="1" spans="1:27" ht="36.75" customHeight="1" x14ac:dyDescent="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7" ht="23.25" customHeight="1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8"/>
      <c r="M2" s="2"/>
      <c r="N2" s="2"/>
      <c r="O2" s="2"/>
      <c r="P2" s="2"/>
      <c r="Q2" s="2"/>
      <c r="R2" s="28"/>
      <c r="S2" s="28"/>
      <c r="T2" s="31"/>
      <c r="U2" s="32"/>
      <c r="V2" s="28"/>
      <c r="W2" s="28"/>
      <c r="X2" s="28"/>
      <c r="Y2" s="30"/>
      <c r="Z2" s="186" t="s">
        <v>34</v>
      </c>
      <c r="AA2" s="186"/>
    </row>
    <row r="3" spans="1:27" ht="19.5" customHeight="1" x14ac:dyDescent="0.25">
      <c r="A3" s="187" t="s">
        <v>31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</row>
    <row r="4" spans="1:27" ht="19.5" customHeight="1" x14ac:dyDescent="0.25">
      <c r="A4" s="188" t="s">
        <v>24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</row>
    <row r="5" spans="1:27" ht="29.25" customHeight="1" x14ac:dyDescent="0.25">
      <c r="A5" s="189" t="s">
        <v>32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</row>
    <row r="6" spans="1:27" ht="18" customHeight="1" thickBo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44.25" customHeight="1" x14ac:dyDescent="0.25">
      <c r="A7" s="191" t="s">
        <v>0</v>
      </c>
      <c r="B7" s="177" t="s">
        <v>3</v>
      </c>
      <c r="C7" s="178"/>
      <c r="D7" s="178"/>
      <c r="E7" s="178"/>
      <c r="F7" s="178"/>
      <c r="G7" s="179"/>
      <c r="H7" s="181" t="s">
        <v>52</v>
      </c>
      <c r="I7" s="177" t="s">
        <v>4</v>
      </c>
      <c r="J7" s="178"/>
      <c r="K7" s="178"/>
      <c r="L7" s="179"/>
      <c r="M7" s="177" t="s">
        <v>5</v>
      </c>
      <c r="N7" s="178"/>
      <c r="O7" s="178"/>
      <c r="P7" s="178"/>
      <c r="Q7" s="179"/>
      <c r="R7" s="177" t="s">
        <v>50</v>
      </c>
      <c r="S7" s="178"/>
      <c r="T7" s="178"/>
      <c r="U7" s="178"/>
      <c r="V7" s="178"/>
      <c r="W7" s="178"/>
      <c r="X7" s="178"/>
      <c r="Y7" s="179"/>
      <c r="Z7" s="181" t="s">
        <v>6</v>
      </c>
      <c r="AA7" s="182" t="s">
        <v>49</v>
      </c>
    </row>
    <row r="8" spans="1:27" ht="15" x14ac:dyDescent="0.25">
      <c r="A8" s="192"/>
      <c r="B8" s="169"/>
      <c r="C8" s="180"/>
      <c r="D8" s="180"/>
      <c r="E8" s="180"/>
      <c r="F8" s="180"/>
      <c r="G8" s="170"/>
      <c r="H8" s="173"/>
      <c r="I8" s="169"/>
      <c r="J8" s="180"/>
      <c r="K8" s="180"/>
      <c r="L8" s="170"/>
      <c r="M8" s="169"/>
      <c r="N8" s="180"/>
      <c r="O8" s="180"/>
      <c r="P8" s="180"/>
      <c r="Q8" s="170"/>
      <c r="R8" s="169"/>
      <c r="S8" s="180"/>
      <c r="T8" s="180"/>
      <c r="U8" s="180"/>
      <c r="V8" s="180"/>
      <c r="W8" s="180"/>
      <c r="X8" s="180"/>
      <c r="Y8" s="170"/>
      <c r="Z8" s="173"/>
      <c r="AA8" s="183"/>
    </row>
    <row r="9" spans="1:27" ht="90.75" customHeight="1" x14ac:dyDescent="0.25">
      <c r="A9" s="192"/>
      <c r="B9" s="171" t="s">
        <v>7</v>
      </c>
      <c r="C9" s="171" t="s">
        <v>8</v>
      </c>
      <c r="D9" s="171" t="s">
        <v>9</v>
      </c>
      <c r="E9" s="174" t="s">
        <v>10</v>
      </c>
      <c r="F9" s="176"/>
      <c r="G9" s="171" t="s">
        <v>11</v>
      </c>
      <c r="H9" s="173"/>
      <c r="I9" s="171" t="s">
        <v>1</v>
      </c>
      <c r="J9" s="171" t="s">
        <v>2</v>
      </c>
      <c r="K9" s="171" t="s">
        <v>46</v>
      </c>
      <c r="L9" s="171" t="s">
        <v>47</v>
      </c>
      <c r="M9" s="174" t="s">
        <v>48</v>
      </c>
      <c r="N9" s="175"/>
      <c r="O9" s="176"/>
      <c r="P9" s="171" t="s">
        <v>12</v>
      </c>
      <c r="Q9" s="171" t="s">
        <v>13</v>
      </c>
      <c r="R9" s="167" t="s">
        <v>58</v>
      </c>
      <c r="S9" s="168"/>
      <c r="T9" s="163" t="s">
        <v>51</v>
      </c>
      <c r="U9" s="164"/>
      <c r="V9" s="167" t="s">
        <v>14</v>
      </c>
      <c r="W9" s="168"/>
      <c r="X9" s="167" t="s">
        <v>15</v>
      </c>
      <c r="Y9" s="168"/>
      <c r="Z9" s="173"/>
      <c r="AA9" s="183"/>
    </row>
    <row r="10" spans="1:27" ht="86.25" customHeight="1" x14ac:dyDescent="0.25">
      <c r="A10" s="192"/>
      <c r="B10" s="173"/>
      <c r="C10" s="173"/>
      <c r="D10" s="173"/>
      <c r="E10" s="171" t="s">
        <v>16</v>
      </c>
      <c r="F10" s="171" t="s">
        <v>17</v>
      </c>
      <c r="G10" s="173"/>
      <c r="H10" s="173"/>
      <c r="I10" s="173"/>
      <c r="J10" s="173"/>
      <c r="K10" s="173"/>
      <c r="L10" s="173"/>
      <c r="M10" s="171" t="s">
        <v>23</v>
      </c>
      <c r="N10" s="171" t="s">
        <v>29</v>
      </c>
      <c r="O10" s="171" t="s">
        <v>30</v>
      </c>
      <c r="P10" s="173"/>
      <c r="Q10" s="173"/>
      <c r="R10" s="169"/>
      <c r="S10" s="170"/>
      <c r="T10" s="165"/>
      <c r="U10" s="166"/>
      <c r="V10" s="169"/>
      <c r="W10" s="170"/>
      <c r="X10" s="169"/>
      <c r="Y10" s="170"/>
      <c r="Z10" s="173"/>
      <c r="AA10" s="183"/>
    </row>
    <row r="11" spans="1:27" ht="80.25" customHeight="1" x14ac:dyDescent="0.25">
      <c r="A11" s="193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53" t="s">
        <v>18</v>
      </c>
      <c r="S11" s="53" t="s">
        <v>19</v>
      </c>
      <c r="T11" s="47" t="s">
        <v>18</v>
      </c>
      <c r="U11" s="48" t="s">
        <v>19</v>
      </c>
      <c r="V11" s="53" t="s">
        <v>16</v>
      </c>
      <c r="W11" s="53" t="s">
        <v>17</v>
      </c>
      <c r="X11" s="53" t="s">
        <v>18</v>
      </c>
      <c r="Y11" s="53" t="s">
        <v>19</v>
      </c>
      <c r="Z11" s="172"/>
      <c r="AA11" s="184"/>
    </row>
    <row r="12" spans="1:27" ht="18" customHeight="1" x14ac:dyDescent="0.25">
      <c r="A12" s="49">
        <v>1</v>
      </c>
      <c r="B12" s="49">
        <v>2</v>
      </c>
      <c r="C12" s="49">
        <v>3</v>
      </c>
      <c r="D12" s="49">
        <v>4</v>
      </c>
      <c r="E12" s="49">
        <v>5</v>
      </c>
      <c r="F12" s="49">
        <v>6</v>
      </c>
      <c r="G12" s="49">
        <v>7</v>
      </c>
      <c r="H12" s="49">
        <v>8</v>
      </c>
      <c r="I12" s="49">
        <v>9</v>
      </c>
      <c r="J12" s="49">
        <v>10</v>
      </c>
      <c r="K12" s="49">
        <v>11</v>
      </c>
      <c r="L12" s="49">
        <v>12</v>
      </c>
      <c r="M12" s="49">
        <v>13</v>
      </c>
      <c r="N12" s="49">
        <v>14</v>
      </c>
      <c r="O12" s="49">
        <v>15</v>
      </c>
      <c r="P12" s="49">
        <v>16</v>
      </c>
      <c r="Q12" s="49">
        <v>17</v>
      </c>
      <c r="R12" s="49">
        <v>18</v>
      </c>
      <c r="S12" s="49">
        <v>19</v>
      </c>
      <c r="T12" s="50">
        <v>20</v>
      </c>
      <c r="U12" s="50">
        <v>21</v>
      </c>
      <c r="V12" s="49">
        <v>22</v>
      </c>
      <c r="W12" s="49">
        <v>23</v>
      </c>
      <c r="X12" s="49">
        <v>24</v>
      </c>
      <c r="Y12" s="49">
        <v>25</v>
      </c>
      <c r="Z12" s="49">
        <v>26</v>
      </c>
      <c r="AA12" s="49">
        <v>27</v>
      </c>
    </row>
    <row r="13" spans="1:27" customFormat="1" ht="39.75" customHeight="1" x14ac:dyDescent="0.25">
      <c r="A13" s="10">
        <v>1</v>
      </c>
      <c r="B13" s="157" t="s">
        <v>42</v>
      </c>
      <c r="C13" s="11" t="s">
        <v>35</v>
      </c>
      <c r="D13" s="12" t="s">
        <v>21</v>
      </c>
      <c r="E13" s="13">
        <v>134</v>
      </c>
      <c r="F13" s="13">
        <v>134</v>
      </c>
      <c r="G13" s="157" t="s">
        <v>43</v>
      </c>
      <c r="H13" s="157" t="s">
        <v>44</v>
      </c>
      <c r="I13" s="14">
        <v>278687.56891000032</v>
      </c>
      <c r="J13" s="14">
        <v>278687.56892000005</v>
      </c>
      <c r="K13" s="14">
        <v>0</v>
      </c>
      <c r="L13" s="14">
        <v>0</v>
      </c>
      <c r="M13" s="14">
        <v>278687.56892000005</v>
      </c>
      <c r="N13" s="14">
        <v>0</v>
      </c>
      <c r="O13" s="14">
        <v>0</v>
      </c>
      <c r="P13" s="14" t="s">
        <v>45</v>
      </c>
      <c r="Q13" s="14" t="s">
        <v>45</v>
      </c>
      <c r="R13" s="13" t="s">
        <v>45</v>
      </c>
      <c r="S13" s="13" t="s">
        <v>45</v>
      </c>
      <c r="T13" s="33" t="s">
        <v>45</v>
      </c>
      <c r="U13" s="33" t="s">
        <v>45</v>
      </c>
      <c r="V13" s="13" t="s">
        <v>45</v>
      </c>
      <c r="W13" s="13" t="s">
        <v>45</v>
      </c>
      <c r="X13" s="13" t="s">
        <v>45</v>
      </c>
      <c r="Y13" s="13" t="s">
        <v>45</v>
      </c>
      <c r="Z13" s="154" t="s">
        <v>63</v>
      </c>
      <c r="AA13" s="160" t="s">
        <v>55</v>
      </c>
    </row>
    <row r="14" spans="1:27" customFormat="1" ht="35.25" customHeight="1" x14ac:dyDescent="0.25">
      <c r="A14" s="16">
        <v>2</v>
      </c>
      <c r="B14" s="158"/>
      <c r="C14" s="17" t="s">
        <v>39</v>
      </c>
      <c r="D14" s="12" t="s">
        <v>20</v>
      </c>
      <c r="E14" s="18">
        <v>59.57</v>
      </c>
      <c r="F14" s="18">
        <v>59.57</v>
      </c>
      <c r="G14" s="158"/>
      <c r="H14" s="158"/>
      <c r="I14" s="14">
        <v>680795.43699999992</v>
      </c>
      <c r="J14" s="14">
        <v>680795.43700000003</v>
      </c>
      <c r="K14" s="14">
        <v>0</v>
      </c>
      <c r="L14" s="14">
        <v>0</v>
      </c>
      <c r="M14" s="14">
        <v>680795.43700000003</v>
      </c>
      <c r="N14" s="14">
        <v>0</v>
      </c>
      <c r="O14" s="14">
        <v>0</v>
      </c>
      <c r="P14" s="27" t="s">
        <v>45</v>
      </c>
      <c r="Q14" s="27" t="s">
        <v>45</v>
      </c>
      <c r="R14" s="13">
        <v>1876</v>
      </c>
      <c r="S14" s="13">
        <v>0</v>
      </c>
      <c r="T14" s="57">
        <v>73.550000000000011</v>
      </c>
      <c r="U14" s="57">
        <v>28.35</v>
      </c>
      <c r="V14" s="18">
        <v>5.73</v>
      </c>
      <c r="W14" s="18">
        <v>5.585</v>
      </c>
      <c r="X14" s="13">
        <v>13</v>
      </c>
      <c r="Y14" s="13">
        <v>0</v>
      </c>
      <c r="Z14" s="155"/>
      <c r="AA14" s="161"/>
    </row>
    <row r="15" spans="1:27" customFormat="1" ht="39.75" customHeight="1" x14ac:dyDescent="0.25">
      <c r="A15" s="19" t="s">
        <v>36</v>
      </c>
      <c r="B15" s="158"/>
      <c r="C15" s="17" t="s">
        <v>40</v>
      </c>
      <c r="D15" s="12" t="s">
        <v>21</v>
      </c>
      <c r="E15" s="13">
        <v>68</v>
      </c>
      <c r="F15" s="13">
        <v>68</v>
      </c>
      <c r="G15" s="158"/>
      <c r="H15" s="158"/>
      <c r="I15" s="14">
        <v>3215796.5286900001</v>
      </c>
      <c r="J15" s="14">
        <v>3215796.5306899999</v>
      </c>
      <c r="K15" s="14">
        <v>0</v>
      </c>
      <c r="L15" s="14">
        <v>0</v>
      </c>
      <c r="M15" s="14">
        <v>3049722.5306899999</v>
      </c>
      <c r="N15" s="14">
        <v>166074</v>
      </c>
      <c r="O15" s="14">
        <v>0</v>
      </c>
      <c r="P15" s="27" t="s">
        <v>45</v>
      </c>
      <c r="Q15" s="27" t="s">
        <v>45</v>
      </c>
      <c r="R15" s="46">
        <v>19222</v>
      </c>
      <c r="S15" s="56">
        <v>0</v>
      </c>
      <c r="T15" s="44">
        <v>94.45714285714287</v>
      </c>
      <c r="U15" s="43">
        <v>0</v>
      </c>
      <c r="V15" s="45">
        <v>0.375</v>
      </c>
      <c r="W15" s="45">
        <v>0.37166666666666665</v>
      </c>
      <c r="X15" s="42">
        <v>92</v>
      </c>
      <c r="Y15" s="42">
        <v>10</v>
      </c>
      <c r="Z15" s="155"/>
      <c r="AA15" s="161"/>
    </row>
    <row r="16" spans="1:27" s="20" customFormat="1" ht="35.25" customHeight="1" x14ac:dyDescent="0.25">
      <c r="A16" s="19" t="s">
        <v>41</v>
      </c>
      <c r="B16" s="158"/>
      <c r="C16" s="17" t="s">
        <v>38</v>
      </c>
      <c r="D16" s="12" t="s">
        <v>21</v>
      </c>
      <c r="E16" s="13">
        <v>2</v>
      </c>
      <c r="F16" s="13">
        <v>2</v>
      </c>
      <c r="G16" s="158"/>
      <c r="H16" s="158"/>
      <c r="I16" s="14">
        <v>7658.3339999999998</v>
      </c>
      <c r="J16" s="14">
        <v>7658.3339999999998</v>
      </c>
      <c r="K16" s="14">
        <v>0</v>
      </c>
      <c r="L16" s="14">
        <v>0</v>
      </c>
      <c r="M16" s="14">
        <v>7658.3339999999998</v>
      </c>
      <c r="N16" s="14">
        <v>0</v>
      </c>
      <c r="O16" s="14">
        <v>0</v>
      </c>
      <c r="P16" s="27" t="s">
        <v>45</v>
      </c>
      <c r="Q16" s="27" t="s">
        <v>45</v>
      </c>
      <c r="R16" s="13" t="s">
        <v>45</v>
      </c>
      <c r="S16" s="13" t="s">
        <v>45</v>
      </c>
      <c r="T16" s="33" t="s">
        <v>45</v>
      </c>
      <c r="U16" s="33" t="s">
        <v>45</v>
      </c>
      <c r="V16" s="13" t="s">
        <v>45</v>
      </c>
      <c r="W16" s="13" t="s">
        <v>45</v>
      </c>
      <c r="X16" s="13" t="s">
        <v>45</v>
      </c>
      <c r="Y16" s="13" t="s">
        <v>45</v>
      </c>
      <c r="Z16" s="155"/>
      <c r="AA16" s="161"/>
    </row>
    <row r="17" spans="1:27" s="20" customFormat="1" ht="37.5" customHeight="1" x14ac:dyDescent="0.25">
      <c r="A17" s="9"/>
      <c r="B17" s="158"/>
      <c r="C17" s="17" t="s">
        <v>53</v>
      </c>
      <c r="D17" s="15"/>
      <c r="E17" s="21"/>
      <c r="F17" s="21"/>
      <c r="G17" s="158"/>
      <c r="H17" s="158"/>
      <c r="I17" s="14">
        <f t="shared" ref="I17:O17" si="0">I13+I14+I15+I16</f>
        <v>4182937.8686000002</v>
      </c>
      <c r="J17" s="14">
        <f t="shared" si="0"/>
        <v>4182937.8706099996</v>
      </c>
      <c r="K17" s="14">
        <f t="shared" si="0"/>
        <v>0</v>
      </c>
      <c r="L17" s="14">
        <f t="shared" si="0"/>
        <v>0</v>
      </c>
      <c r="M17" s="14">
        <f t="shared" si="0"/>
        <v>4016863.8706099996</v>
      </c>
      <c r="N17" s="14">
        <f t="shared" si="0"/>
        <v>166074</v>
      </c>
      <c r="O17" s="14">
        <f t="shared" si="0"/>
        <v>0</v>
      </c>
      <c r="P17" s="27" t="s">
        <v>45</v>
      </c>
      <c r="Q17" s="27" t="s">
        <v>45</v>
      </c>
      <c r="R17" s="13" t="s">
        <v>45</v>
      </c>
      <c r="S17" s="13" t="s">
        <v>45</v>
      </c>
      <c r="T17" s="33" t="s">
        <v>45</v>
      </c>
      <c r="U17" s="33" t="s">
        <v>45</v>
      </c>
      <c r="V17" s="13" t="s">
        <v>45</v>
      </c>
      <c r="W17" s="13" t="s">
        <v>45</v>
      </c>
      <c r="X17" s="13" t="s">
        <v>45</v>
      </c>
      <c r="Y17" s="13" t="s">
        <v>45</v>
      </c>
      <c r="Z17" s="155"/>
      <c r="AA17" s="161"/>
    </row>
    <row r="18" spans="1:27" s="20" customFormat="1" ht="40.5" customHeight="1" x14ac:dyDescent="0.25">
      <c r="A18" s="9"/>
      <c r="B18" s="159"/>
      <c r="C18" s="17" t="s">
        <v>37</v>
      </c>
      <c r="D18" s="12" t="s">
        <v>21</v>
      </c>
      <c r="E18" s="21"/>
      <c r="F18" s="21"/>
      <c r="G18" s="159"/>
      <c r="H18" s="159"/>
      <c r="I18" s="14">
        <v>32038.35</v>
      </c>
      <c r="J18" s="14">
        <v>32038.35</v>
      </c>
      <c r="K18" s="23"/>
      <c r="L18" s="41" t="s">
        <v>54</v>
      </c>
      <c r="M18" s="22"/>
      <c r="N18" s="22"/>
      <c r="O18" s="22"/>
      <c r="P18" s="27" t="s">
        <v>45</v>
      </c>
      <c r="Q18" s="27" t="s">
        <v>45</v>
      </c>
      <c r="R18" s="13" t="s">
        <v>45</v>
      </c>
      <c r="S18" s="13" t="s">
        <v>45</v>
      </c>
      <c r="T18" s="33" t="s">
        <v>45</v>
      </c>
      <c r="U18" s="33" t="s">
        <v>45</v>
      </c>
      <c r="V18" s="13" t="s">
        <v>45</v>
      </c>
      <c r="W18" s="13" t="s">
        <v>45</v>
      </c>
      <c r="X18" s="13" t="s">
        <v>45</v>
      </c>
      <c r="Y18" s="13" t="s">
        <v>45</v>
      </c>
      <c r="Z18" s="155"/>
      <c r="AA18" s="162"/>
    </row>
    <row r="19" spans="1:27" s="20" customFormat="1" ht="38.25" customHeight="1" x14ac:dyDescent="0.25">
      <c r="A19" s="9"/>
      <c r="B19" s="52"/>
      <c r="C19" s="17" t="s">
        <v>59</v>
      </c>
      <c r="D19" s="12"/>
      <c r="E19" s="21"/>
      <c r="F19" s="21"/>
      <c r="G19" s="52"/>
      <c r="H19" s="52"/>
      <c r="I19" s="14"/>
      <c r="J19" s="14">
        <v>33265</v>
      </c>
      <c r="K19" s="14">
        <v>33265</v>
      </c>
      <c r="L19" s="41" t="s">
        <v>61</v>
      </c>
      <c r="M19" s="22"/>
      <c r="N19" s="22"/>
      <c r="O19" s="14">
        <v>33265</v>
      </c>
      <c r="P19" s="27"/>
      <c r="Q19" s="27"/>
      <c r="R19" s="13"/>
      <c r="S19" s="13"/>
      <c r="T19" s="33"/>
      <c r="U19" s="33"/>
      <c r="V19" s="13"/>
      <c r="W19" s="13"/>
      <c r="X19" s="13"/>
      <c r="Y19" s="13"/>
      <c r="Z19" s="156"/>
      <c r="AA19" s="55"/>
    </row>
    <row r="20" spans="1:27" ht="36.75" customHeight="1" x14ac:dyDescent="0.25">
      <c r="A20" s="36"/>
      <c r="B20" s="24"/>
      <c r="C20" s="25" t="s">
        <v>62</v>
      </c>
      <c r="D20" s="26"/>
      <c r="E20" s="26"/>
      <c r="F20" s="26"/>
      <c r="G20" s="26"/>
      <c r="H20" s="26"/>
      <c r="I20" s="14">
        <f>I13+I14+I15+I16+I18+I19</f>
        <v>4214976.2186000003</v>
      </c>
      <c r="J20" s="14">
        <f>J13+J14+J15+J16+J18+J19</f>
        <v>4248241.2206099993</v>
      </c>
      <c r="K20" s="14">
        <f>K13+K14+K15+K16+K18+K19</f>
        <v>33265</v>
      </c>
      <c r="L20" s="14"/>
      <c r="M20" s="14"/>
      <c r="N20" s="14"/>
      <c r="O20" s="14">
        <f>O19</f>
        <v>33265</v>
      </c>
      <c r="P20" s="14"/>
      <c r="Q20" s="14"/>
      <c r="R20" s="13"/>
      <c r="S20" s="13"/>
      <c r="T20" s="33"/>
      <c r="U20" s="33"/>
      <c r="V20" s="13"/>
      <c r="W20" s="13"/>
      <c r="X20" s="13"/>
      <c r="Y20" s="13"/>
      <c r="Z20" s="14"/>
      <c r="AA20" s="14"/>
    </row>
    <row r="21" spans="1:27" ht="30.75" customHeight="1" x14ac:dyDescent="0.25">
      <c r="A21" s="3"/>
      <c r="B21" s="8"/>
      <c r="C21" s="7"/>
      <c r="D21" s="37"/>
      <c r="E21" s="37"/>
      <c r="F21" s="37"/>
      <c r="G21" s="37"/>
      <c r="H21" s="37"/>
      <c r="I21" s="37"/>
      <c r="J21" s="37"/>
      <c r="K21" s="37"/>
      <c r="L21" s="38"/>
      <c r="M21" s="37"/>
      <c r="N21" s="37"/>
      <c r="O21" s="37"/>
      <c r="P21" s="37"/>
      <c r="Q21" s="37"/>
      <c r="R21" s="38"/>
      <c r="S21" s="38"/>
      <c r="T21" s="39"/>
      <c r="U21" s="40"/>
      <c r="V21" s="38"/>
      <c r="W21" s="38"/>
      <c r="X21" s="38"/>
      <c r="Y21" s="38"/>
      <c r="Z21" s="37"/>
      <c r="AA21" s="37"/>
    </row>
    <row r="22" spans="1:27" ht="41.25" customHeight="1" x14ac:dyDescent="0.25">
      <c r="A22" s="3"/>
      <c r="B22" s="8" t="s">
        <v>54</v>
      </c>
      <c r="C22" s="153" t="s">
        <v>56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37"/>
    </row>
    <row r="23" spans="1:27" ht="34.5" customHeight="1" x14ac:dyDescent="0.25">
      <c r="A23" s="3"/>
      <c r="B23" s="8" t="s">
        <v>61</v>
      </c>
      <c r="C23" s="7" t="s">
        <v>60</v>
      </c>
      <c r="D23" s="51"/>
      <c r="E23" s="51"/>
      <c r="F23" s="51"/>
      <c r="G23" s="51"/>
      <c r="H23" s="51"/>
      <c r="I23" s="51"/>
      <c r="J23" s="51"/>
      <c r="K23" s="51"/>
      <c r="L23" s="51"/>
      <c r="M23" s="37"/>
      <c r="N23" s="37"/>
      <c r="O23" s="37"/>
      <c r="P23" s="37"/>
      <c r="Q23" s="37"/>
      <c r="R23" s="38"/>
      <c r="S23" s="38"/>
      <c r="T23" s="39"/>
      <c r="U23" s="40"/>
      <c r="V23" s="38"/>
      <c r="W23" s="38"/>
      <c r="X23" s="38"/>
      <c r="Y23" s="38"/>
      <c r="Z23" s="37"/>
      <c r="AA23" s="37"/>
    </row>
    <row r="24" spans="1:27" ht="43.5" customHeight="1" x14ac:dyDescent="0.25">
      <c r="A24" s="3"/>
      <c r="B24" s="8"/>
      <c r="C24" s="153" t="s">
        <v>57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37"/>
    </row>
  </sheetData>
  <mergeCells count="41">
    <mergeCell ref="A7:A11"/>
    <mergeCell ref="B7:G8"/>
    <mergeCell ref="H7:H11"/>
    <mergeCell ref="I7:L8"/>
    <mergeCell ref="M7:Q8"/>
    <mergeCell ref="A1:AA1"/>
    <mergeCell ref="Z2:AA2"/>
    <mergeCell ref="A3:AA3"/>
    <mergeCell ref="A4:AA4"/>
    <mergeCell ref="A5:AA5"/>
    <mergeCell ref="R7:Y8"/>
    <mergeCell ref="Z7:Z11"/>
    <mergeCell ref="AA7:AA11"/>
    <mergeCell ref="B9:B11"/>
    <mergeCell ref="C9:C11"/>
    <mergeCell ref="D9:D11"/>
    <mergeCell ref="E9:F9"/>
    <mergeCell ref="G9:G11"/>
    <mergeCell ref="I9:I11"/>
    <mergeCell ref="J9:J11"/>
    <mergeCell ref="AA13:AA18"/>
    <mergeCell ref="T9:U10"/>
    <mergeCell ref="V9:W10"/>
    <mergeCell ref="X9:Y10"/>
    <mergeCell ref="E10:E11"/>
    <mergeCell ref="F10:F11"/>
    <mergeCell ref="M10:M11"/>
    <mergeCell ref="N10:N11"/>
    <mergeCell ref="O10:O11"/>
    <mergeCell ref="K9:K11"/>
    <mergeCell ref="L9:L11"/>
    <mergeCell ref="M9:O9"/>
    <mergeCell ref="P9:P11"/>
    <mergeCell ref="Q9:Q11"/>
    <mergeCell ref="R9:S10"/>
    <mergeCell ref="C22:Z22"/>
    <mergeCell ref="C24:Z24"/>
    <mergeCell ref="Z13:Z19"/>
    <mergeCell ref="B13:B18"/>
    <mergeCell ref="G13:G18"/>
    <mergeCell ref="H13:H18"/>
  </mergeCells>
  <pageMargins left="0.11811023622047245" right="0.11811023622047245" top="0.15748031496062992" bottom="0.15748031496062992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Z411"/>
  <sheetViews>
    <sheetView tabSelected="1" view="pageBreakPreview" topLeftCell="J1" zoomScale="55" zoomScaleNormal="70" zoomScaleSheetLayoutView="55" workbookViewId="0">
      <pane ySplit="11" topLeftCell="A357" activePane="bottomLeft" state="frozen"/>
      <selection pane="bottomLeft" activeCell="A3" sqref="A3:Z3"/>
    </sheetView>
  </sheetViews>
  <sheetFormatPr defaultRowHeight="18.75" outlineLevelRow="3" x14ac:dyDescent="0.3"/>
  <cols>
    <col min="1" max="1" width="11" style="115" customWidth="1"/>
    <col min="2" max="2" width="18.7109375" style="58" customWidth="1"/>
    <col min="3" max="3" width="118.42578125" style="58" customWidth="1"/>
    <col min="4" max="4" width="21.28515625" style="58" customWidth="1"/>
    <col min="5" max="5" width="14.28515625" style="58" customWidth="1"/>
    <col min="6" max="6" width="15.140625" style="58" customWidth="1"/>
    <col min="7" max="7" width="20.28515625" style="58" customWidth="1"/>
    <col min="8" max="8" width="15.85546875" style="58" customWidth="1"/>
    <col min="9" max="9" width="20.7109375" style="58" customWidth="1"/>
    <col min="10" max="10" width="24.140625" style="59" customWidth="1"/>
    <col min="11" max="11" width="15" style="58" customWidth="1"/>
    <col min="12" max="12" width="16.140625" style="59" customWidth="1"/>
    <col min="13" max="13" width="22.140625" style="60" customWidth="1"/>
    <col min="14" max="14" width="26.5703125" style="59" customWidth="1"/>
    <col min="15" max="15" width="16.5703125" style="59" customWidth="1"/>
    <col min="16" max="16" width="15.140625" style="59" customWidth="1"/>
    <col min="17" max="17" width="18.140625" style="59" customWidth="1"/>
    <col min="18" max="18" width="18.5703125" style="59" customWidth="1"/>
    <col min="19" max="19" width="18.85546875" style="59" customWidth="1"/>
    <col min="20" max="20" width="18" style="132" customWidth="1"/>
    <col min="21" max="21" width="17.5703125" style="59" customWidth="1"/>
    <col min="22" max="22" width="15.85546875" style="59" customWidth="1"/>
    <col min="23" max="23" width="19" style="59" customWidth="1"/>
    <col min="24" max="24" width="17.42578125" style="59" customWidth="1"/>
    <col min="25" max="25" width="27.140625" style="58" customWidth="1"/>
    <col min="26" max="26" width="25.140625" style="58" customWidth="1"/>
    <col min="27" max="254" width="9.140625" style="58"/>
    <col min="255" max="255" width="1.140625" style="58" customWidth="1"/>
    <col min="256" max="256" width="9.28515625" style="58" bestFit="1" customWidth="1"/>
    <col min="257" max="257" width="14.85546875" style="58" customWidth="1"/>
    <col min="258" max="258" width="16.85546875" style="58" customWidth="1"/>
    <col min="259" max="259" width="10" style="58" customWidth="1"/>
    <col min="260" max="261" width="9.28515625" style="58" bestFit="1" customWidth="1"/>
    <col min="262" max="262" width="14.85546875" style="58" customWidth="1"/>
    <col min="263" max="263" width="11" style="58" customWidth="1"/>
    <col min="264" max="264" width="13.7109375" style="58" customWidth="1"/>
    <col min="265" max="265" width="14.28515625" style="58" customWidth="1"/>
    <col min="266" max="266" width="12.85546875" style="58" customWidth="1"/>
    <col min="267" max="267" width="13.5703125" style="58" customWidth="1"/>
    <col min="268" max="268" width="15.140625" style="58" customWidth="1"/>
    <col min="269" max="269" width="12.42578125" style="58" customWidth="1"/>
    <col min="270" max="270" width="12.5703125" style="58" customWidth="1"/>
    <col min="271" max="271" width="9.28515625" style="58" bestFit="1" customWidth="1"/>
    <col min="272" max="272" width="9.7109375" style="58" customWidth="1"/>
    <col min="273" max="273" width="8.5703125" style="58" customWidth="1"/>
    <col min="274" max="274" width="8.42578125" style="58" customWidth="1"/>
    <col min="275" max="275" width="10" style="58" customWidth="1"/>
    <col min="276" max="276" width="10.140625" style="58" customWidth="1"/>
    <col min="277" max="278" width="9.28515625" style="58" bestFit="1" customWidth="1"/>
    <col min="279" max="279" width="15.5703125" style="58" customWidth="1"/>
    <col min="280" max="280" width="15.28515625" style="58" customWidth="1"/>
    <col min="281" max="281" width="13.42578125" style="58" customWidth="1"/>
    <col min="282" max="282" width="10.85546875" style="58" customWidth="1"/>
    <col min="283" max="510" width="9.140625" style="58"/>
    <col min="511" max="511" width="1.140625" style="58" customWidth="1"/>
    <col min="512" max="512" width="9.28515625" style="58" bestFit="1" customWidth="1"/>
    <col min="513" max="513" width="14.85546875" style="58" customWidth="1"/>
    <col min="514" max="514" width="16.85546875" style="58" customWidth="1"/>
    <col min="515" max="515" width="10" style="58" customWidth="1"/>
    <col min="516" max="517" width="9.28515625" style="58" bestFit="1" customWidth="1"/>
    <col min="518" max="518" width="14.85546875" style="58" customWidth="1"/>
    <col min="519" max="519" width="11" style="58" customWidth="1"/>
    <col min="520" max="520" width="13.7109375" style="58" customWidth="1"/>
    <col min="521" max="521" width="14.28515625" style="58" customWidth="1"/>
    <col min="522" max="522" width="12.85546875" style="58" customWidth="1"/>
    <col min="523" max="523" width="13.5703125" style="58" customWidth="1"/>
    <col min="524" max="524" width="15.140625" style="58" customWidth="1"/>
    <col min="525" max="525" width="12.42578125" style="58" customWidth="1"/>
    <col min="526" max="526" width="12.5703125" style="58" customWidth="1"/>
    <col min="527" max="527" width="9.28515625" style="58" bestFit="1" customWidth="1"/>
    <col min="528" max="528" width="9.7109375" style="58" customWidth="1"/>
    <col min="529" max="529" width="8.5703125" style="58" customWidth="1"/>
    <col min="530" max="530" width="8.42578125" style="58" customWidth="1"/>
    <col min="531" max="531" width="10" style="58" customWidth="1"/>
    <col min="532" max="532" width="10.140625" style="58" customWidth="1"/>
    <col min="533" max="534" width="9.28515625" style="58" bestFit="1" customWidth="1"/>
    <col min="535" max="535" width="15.5703125" style="58" customWidth="1"/>
    <col min="536" max="536" width="15.28515625" style="58" customWidth="1"/>
    <col min="537" max="537" width="13.42578125" style="58" customWidth="1"/>
    <col min="538" max="538" width="10.85546875" style="58" customWidth="1"/>
    <col min="539" max="766" width="9.140625" style="58"/>
    <col min="767" max="767" width="1.140625" style="58" customWidth="1"/>
    <col min="768" max="768" width="9.28515625" style="58" bestFit="1" customWidth="1"/>
    <col min="769" max="769" width="14.85546875" style="58" customWidth="1"/>
    <col min="770" max="770" width="16.85546875" style="58" customWidth="1"/>
    <col min="771" max="771" width="10" style="58" customWidth="1"/>
    <col min="772" max="773" width="9.28515625" style="58" bestFit="1" customWidth="1"/>
    <col min="774" max="774" width="14.85546875" style="58" customWidth="1"/>
    <col min="775" max="775" width="11" style="58" customWidth="1"/>
    <col min="776" max="776" width="13.7109375" style="58" customWidth="1"/>
    <col min="777" max="777" width="14.28515625" style="58" customWidth="1"/>
    <col min="778" max="778" width="12.85546875" style="58" customWidth="1"/>
    <col min="779" max="779" width="13.5703125" style="58" customWidth="1"/>
    <col min="780" max="780" width="15.140625" style="58" customWidth="1"/>
    <col min="781" max="781" width="12.42578125" style="58" customWidth="1"/>
    <col min="782" max="782" width="12.5703125" style="58" customWidth="1"/>
    <col min="783" max="783" width="9.28515625" style="58" bestFit="1" customWidth="1"/>
    <col min="784" max="784" width="9.7109375" style="58" customWidth="1"/>
    <col min="785" max="785" width="8.5703125" style="58" customWidth="1"/>
    <col min="786" max="786" width="8.42578125" style="58" customWidth="1"/>
    <col min="787" max="787" width="10" style="58" customWidth="1"/>
    <col min="788" max="788" width="10.140625" style="58" customWidth="1"/>
    <col min="789" max="790" width="9.28515625" style="58" bestFit="1" customWidth="1"/>
    <col min="791" max="791" width="15.5703125" style="58" customWidth="1"/>
    <col min="792" max="792" width="15.28515625" style="58" customWidth="1"/>
    <col min="793" max="793" width="13.42578125" style="58" customWidth="1"/>
    <col min="794" max="794" width="10.85546875" style="58" customWidth="1"/>
    <col min="795" max="1022" width="9.140625" style="58"/>
    <col min="1023" max="1023" width="1.140625" style="58" customWidth="1"/>
    <col min="1024" max="1024" width="9.28515625" style="58" bestFit="1" customWidth="1"/>
    <col min="1025" max="1025" width="14.85546875" style="58" customWidth="1"/>
    <col min="1026" max="1026" width="16.85546875" style="58" customWidth="1"/>
    <col min="1027" max="1027" width="10" style="58" customWidth="1"/>
    <col min="1028" max="1029" width="9.28515625" style="58" bestFit="1" customWidth="1"/>
    <col min="1030" max="1030" width="14.85546875" style="58" customWidth="1"/>
    <col min="1031" max="1031" width="11" style="58" customWidth="1"/>
    <col min="1032" max="1032" width="13.7109375" style="58" customWidth="1"/>
    <col min="1033" max="1033" width="14.28515625" style="58" customWidth="1"/>
    <col min="1034" max="1034" width="12.85546875" style="58" customWidth="1"/>
    <col min="1035" max="1035" width="13.5703125" style="58" customWidth="1"/>
    <col min="1036" max="1036" width="15.140625" style="58" customWidth="1"/>
    <col min="1037" max="1037" width="12.42578125" style="58" customWidth="1"/>
    <col min="1038" max="1038" width="12.5703125" style="58" customWidth="1"/>
    <col min="1039" max="1039" width="9.28515625" style="58" bestFit="1" customWidth="1"/>
    <col min="1040" max="1040" width="9.7109375" style="58" customWidth="1"/>
    <col min="1041" max="1041" width="8.5703125" style="58" customWidth="1"/>
    <col min="1042" max="1042" width="8.42578125" style="58" customWidth="1"/>
    <col min="1043" max="1043" width="10" style="58" customWidth="1"/>
    <col min="1044" max="1044" width="10.140625" style="58" customWidth="1"/>
    <col min="1045" max="1046" width="9.28515625" style="58" bestFit="1" customWidth="1"/>
    <col min="1047" max="1047" width="15.5703125" style="58" customWidth="1"/>
    <col min="1048" max="1048" width="15.28515625" style="58" customWidth="1"/>
    <col min="1049" max="1049" width="13.42578125" style="58" customWidth="1"/>
    <col min="1050" max="1050" width="10.85546875" style="58" customWidth="1"/>
    <col min="1051" max="1278" width="9.140625" style="58"/>
    <col min="1279" max="1279" width="1.140625" style="58" customWidth="1"/>
    <col min="1280" max="1280" width="9.28515625" style="58" bestFit="1" customWidth="1"/>
    <col min="1281" max="1281" width="14.85546875" style="58" customWidth="1"/>
    <col min="1282" max="1282" width="16.85546875" style="58" customWidth="1"/>
    <col min="1283" max="1283" width="10" style="58" customWidth="1"/>
    <col min="1284" max="1285" width="9.28515625" style="58" bestFit="1" customWidth="1"/>
    <col min="1286" max="1286" width="14.85546875" style="58" customWidth="1"/>
    <col min="1287" max="1287" width="11" style="58" customWidth="1"/>
    <col min="1288" max="1288" width="13.7109375" style="58" customWidth="1"/>
    <col min="1289" max="1289" width="14.28515625" style="58" customWidth="1"/>
    <col min="1290" max="1290" width="12.85546875" style="58" customWidth="1"/>
    <col min="1291" max="1291" width="13.5703125" style="58" customWidth="1"/>
    <col min="1292" max="1292" width="15.140625" style="58" customWidth="1"/>
    <col min="1293" max="1293" width="12.42578125" style="58" customWidth="1"/>
    <col min="1294" max="1294" width="12.5703125" style="58" customWidth="1"/>
    <col min="1295" max="1295" width="9.28515625" style="58" bestFit="1" customWidth="1"/>
    <col min="1296" max="1296" width="9.7109375" style="58" customWidth="1"/>
    <col min="1297" max="1297" width="8.5703125" style="58" customWidth="1"/>
    <col min="1298" max="1298" width="8.42578125" style="58" customWidth="1"/>
    <col min="1299" max="1299" width="10" style="58" customWidth="1"/>
    <col min="1300" max="1300" width="10.140625" style="58" customWidth="1"/>
    <col min="1301" max="1302" width="9.28515625" style="58" bestFit="1" customWidth="1"/>
    <col min="1303" max="1303" width="15.5703125" style="58" customWidth="1"/>
    <col min="1304" max="1304" width="15.28515625" style="58" customWidth="1"/>
    <col min="1305" max="1305" width="13.42578125" style="58" customWidth="1"/>
    <col min="1306" max="1306" width="10.85546875" style="58" customWidth="1"/>
    <col min="1307" max="1534" width="9.140625" style="58"/>
    <col min="1535" max="1535" width="1.140625" style="58" customWidth="1"/>
    <col min="1536" max="1536" width="9.28515625" style="58" bestFit="1" customWidth="1"/>
    <col min="1537" max="1537" width="14.85546875" style="58" customWidth="1"/>
    <col min="1538" max="1538" width="16.85546875" style="58" customWidth="1"/>
    <col min="1539" max="1539" width="10" style="58" customWidth="1"/>
    <col min="1540" max="1541" width="9.28515625" style="58" bestFit="1" customWidth="1"/>
    <col min="1542" max="1542" width="14.85546875" style="58" customWidth="1"/>
    <col min="1543" max="1543" width="11" style="58" customWidth="1"/>
    <col min="1544" max="1544" width="13.7109375" style="58" customWidth="1"/>
    <col min="1545" max="1545" width="14.28515625" style="58" customWidth="1"/>
    <col min="1546" max="1546" width="12.85546875" style="58" customWidth="1"/>
    <col min="1547" max="1547" width="13.5703125" style="58" customWidth="1"/>
    <col min="1548" max="1548" width="15.140625" style="58" customWidth="1"/>
    <col min="1549" max="1549" width="12.42578125" style="58" customWidth="1"/>
    <col min="1550" max="1550" width="12.5703125" style="58" customWidth="1"/>
    <col min="1551" max="1551" width="9.28515625" style="58" bestFit="1" customWidth="1"/>
    <col min="1552" max="1552" width="9.7109375" style="58" customWidth="1"/>
    <col min="1553" max="1553" width="8.5703125" style="58" customWidth="1"/>
    <col min="1554" max="1554" width="8.42578125" style="58" customWidth="1"/>
    <col min="1555" max="1555" width="10" style="58" customWidth="1"/>
    <col min="1556" max="1556" width="10.140625" style="58" customWidth="1"/>
    <col min="1557" max="1558" width="9.28515625" style="58" bestFit="1" customWidth="1"/>
    <col min="1559" max="1559" width="15.5703125" style="58" customWidth="1"/>
    <col min="1560" max="1560" width="15.28515625" style="58" customWidth="1"/>
    <col min="1561" max="1561" width="13.42578125" style="58" customWidth="1"/>
    <col min="1562" max="1562" width="10.85546875" style="58" customWidth="1"/>
    <col min="1563" max="1790" width="9.140625" style="58"/>
    <col min="1791" max="1791" width="1.140625" style="58" customWidth="1"/>
    <col min="1792" max="1792" width="9.28515625" style="58" bestFit="1" customWidth="1"/>
    <col min="1793" max="1793" width="14.85546875" style="58" customWidth="1"/>
    <col min="1794" max="1794" width="16.85546875" style="58" customWidth="1"/>
    <col min="1795" max="1795" width="10" style="58" customWidth="1"/>
    <col min="1796" max="1797" width="9.28515625" style="58" bestFit="1" customWidth="1"/>
    <col min="1798" max="1798" width="14.85546875" style="58" customWidth="1"/>
    <col min="1799" max="1799" width="11" style="58" customWidth="1"/>
    <col min="1800" max="1800" width="13.7109375" style="58" customWidth="1"/>
    <col min="1801" max="1801" width="14.28515625" style="58" customWidth="1"/>
    <col min="1802" max="1802" width="12.85546875" style="58" customWidth="1"/>
    <col min="1803" max="1803" width="13.5703125" style="58" customWidth="1"/>
    <col min="1804" max="1804" width="15.140625" style="58" customWidth="1"/>
    <col min="1805" max="1805" width="12.42578125" style="58" customWidth="1"/>
    <col min="1806" max="1806" width="12.5703125" style="58" customWidth="1"/>
    <col min="1807" max="1807" width="9.28515625" style="58" bestFit="1" customWidth="1"/>
    <col min="1808" max="1808" width="9.7109375" style="58" customWidth="1"/>
    <col min="1809" max="1809" width="8.5703125" style="58" customWidth="1"/>
    <col min="1810" max="1810" width="8.42578125" style="58" customWidth="1"/>
    <col min="1811" max="1811" width="10" style="58" customWidth="1"/>
    <col min="1812" max="1812" width="10.140625" style="58" customWidth="1"/>
    <col min="1813" max="1814" width="9.28515625" style="58" bestFit="1" customWidth="1"/>
    <col min="1815" max="1815" width="15.5703125" style="58" customWidth="1"/>
    <col min="1816" max="1816" width="15.28515625" style="58" customWidth="1"/>
    <col min="1817" max="1817" width="13.42578125" style="58" customWidth="1"/>
    <col min="1818" max="1818" width="10.85546875" style="58" customWidth="1"/>
    <col min="1819" max="2046" width="9.140625" style="58"/>
    <col min="2047" max="2047" width="1.140625" style="58" customWidth="1"/>
    <col min="2048" max="2048" width="9.28515625" style="58" bestFit="1" customWidth="1"/>
    <col min="2049" max="2049" width="14.85546875" style="58" customWidth="1"/>
    <col min="2050" max="2050" width="16.85546875" style="58" customWidth="1"/>
    <col min="2051" max="2051" width="10" style="58" customWidth="1"/>
    <col min="2052" max="2053" width="9.28515625" style="58" bestFit="1" customWidth="1"/>
    <col min="2054" max="2054" width="14.85546875" style="58" customWidth="1"/>
    <col min="2055" max="2055" width="11" style="58" customWidth="1"/>
    <col min="2056" max="2056" width="13.7109375" style="58" customWidth="1"/>
    <col min="2057" max="2057" width="14.28515625" style="58" customWidth="1"/>
    <col min="2058" max="2058" width="12.85546875" style="58" customWidth="1"/>
    <col min="2059" max="2059" width="13.5703125" style="58" customWidth="1"/>
    <col min="2060" max="2060" width="15.140625" style="58" customWidth="1"/>
    <col min="2061" max="2061" width="12.42578125" style="58" customWidth="1"/>
    <col min="2062" max="2062" width="12.5703125" style="58" customWidth="1"/>
    <col min="2063" max="2063" width="9.28515625" style="58" bestFit="1" customWidth="1"/>
    <col min="2064" max="2064" width="9.7109375" style="58" customWidth="1"/>
    <col min="2065" max="2065" width="8.5703125" style="58" customWidth="1"/>
    <col min="2066" max="2066" width="8.42578125" style="58" customWidth="1"/>
    <col min="2067" max="2067" width="10" style="58" customWidth="1"/>
    <col min="2068" max="2068" width="10.140625" style="58" customWidth="1"/>
    <col min="2069" max="2070" width="9.28515625" style="58" bestFit="1" customWidth="1"/>
    <col min="2071" max="2071" width="15.5703125" style="58" customWidth="1"/>
    <col min="2072" max="2072" width="15.28515625" style="58" customWidth="1"/>
    <col min="2073" max="2073" width="13.42578125" style="58" customWidth="1"/>
    <col min="2074" max="2074" width="10.85546875" style="58" customWidth="1"/>
    <col min="2075" max="2302" width="9.140625" style="58"/>
    <col min="2303" max="2303" width="1.140625" style="58" customWidth="1"/>
    <col min="2304" max="2304" width="9.28515625" style="58" bestFit="1" customWidth="1"/>
    <col min="2305" max="2305" width="14.85546875" style="58" customWidth="1"/>
    <col min="2306" max="2306" width="16.85546875" style="58" customWidth="1"/>
    <col min="2307" max="2307" width="10" style="58" customWidth="1"/>
    <col min="2308" max="2309" width="9.28515625" style="58" bestFit="1" customWidth="1"/>
    <col min="2310" max="2310" width="14.85546875" style="58" customWidth="1"/>
    <col min="2311" max="2311" width="11" style="58" customWidth="1"/>
    <col min="2312" max="2312" width="13.7109375" style="58" customWidth="1"/>
    <col min="2313" max="2313" width="14.28515625" style="58" customWidth="1"/>
    <col min="2314" max="2314" width="12.85546875" style="58" customWidth="1"/>
    <col min="2315" max="2315" width="13.5703125" style="58" customWidth="1"/>
    <col min="2316" max="2316" width="15.140625" style="58" customWidth="1"/>
    <col min="2317" max="2317" width="12.42578125" style="58" customWidth="1"/>
    <col min="2318" max="2318" width="12.5703125" style="58" customWidth="1"/>
    <col min="2319" max="2319" width="9.28515625" style="58" bestFit="1" customWidth="1"/>
    <col min="2320" max="2320" width="9.7109375" style="58" customWidth="1"/>
    <col min="2321" max="2321" width="8.5703125" style="58" customWidth="1"/>
    <col min="2322" max="2322" width="8.42578125" style="58" customWidth="1"/>
    <col min="2323" max="2323" width="10" style="58" customWidth="1"/>
    <col min="2324" max="2324" width="10.140625" style="58" customWidth="1"/>
    <col min="2325" max="2326" width="9.28515625" style="58" bestFit="1" customWidth="1"/>
    <col min="2327" max="2327" width="15.5703125" style="58" customWidth="1"/>
    <col min="2328" max="2328" width="15.28515625" style="58" customWidth="1"/>
    <col min="2329" max="2329" width="13.42578125" style="58" customWidth="1"/>
    <col min="2330" max="2330" width="10.85546875" style="58" customWidth="1"/>
    <col min="2331" max="2558" width="9.140625" style="58"/>
    <col min="2559" max="2559" width="1.140625" style="58" customWidth="1"/>
    <col min="2560" max="2560" width="9.28515625" style="58" bestFit="1" customWidth="1"/>
    <col min="2561" max="2561" width="14.85546875" style="58" customWidth="1"/>
    <col min="2562" max="2562" width="16.85546875" style="58" customWidth="1"/>
    <col min="2563" max="2563" width="10" style="58" customWidth="1"/>
    <col min="2564" max="2565" width="9.28515625" style="58" bestFit="1" customWidth="1"/>
    <col min="2566" max="2566" width="14.85546875" style="58" customWidth="1"/>
    <col min="2567" max="2567" width="11" style="58" customWidth="1"/>
    <col min="2568" max="2568" width="13.7109375" style="58" customWidth="1"/>
    <col min="2569" max="2569" width="14.28515625" style="58" customWidth="1"/>
    <col min="2570" max="2570" width="12.85546875" style="58" customWidth="1"/>
    <col min="2571" max="2571" width="13.5703125" style="58" customWidth="1"/>
    <col min="2572" max="2572" width="15.140625" style="58" customWidth="1"/>
    <col min="2573" max="2573" width="12.42578125" style="58" customWidth="1"/>
    <col min="2574" max="2574" width="12.5703125" style="58" customWidth="1"/>
    <col min="2575" max="2575" width="9.28515625" style="58" bestFit="1" customWidth="1"/>
    <col min="2576" max="2576" width="9.7109375" style="58" customWidth="1"/>
    <col min="2577" max="2577" width="8.5703125" style="58" customWidth="1"/>
    <col min="2578" max="2578" width="8.42578125" style="58" customWidth="1"/>
    <col min="2579" max="2579" width="10" style="58" customWidth="1"/>
    <col min="2580" max="2580" width="10.140625" style="58" customWidth="1"/>
    <col min="2581" max="2582" width="9.28515625" style="58" bestFit="1" customWidth="1"/>
    <col min="2583" max="2583" width="15.5703125" style="58" customWidth="1"/>
    <col min="2584" max="2584" width="15.28515625" style="58" customWidth="1"/>
    <col min="2585" max="2585" width="13.42578125" style="58" customWidth="1"/>
    <col min="2586" max="2586" width="10.85546875" style="58" customWidth="1"/>
    <col min="2587" max="2814" width="9.140625" style="58"/>
    <col min="2815" max="2815" width="1.140625" style="58" customWidth="1"/>
    <col min="2816" max="2816" width="9.28515625" style="58" bestFit="1" customWidth="1"/>
    <col min="2817" max="2817" width="14.85546875" style="58" customWidth="1"/>
    <col min="2818" max="2818" width="16.85546875" style="58" customWidth="1"/>
    <col min="2819" max="2819" width="10" style="58" customWidth="1"/>
    <col min="2820" max="2821" width="9.28515625" style="58" bestFit="1" customWidth="1"/>
    <col min="2822" max="2822" width="14.85546875" style="58" customWidth="1"/>
    <col min="2823" max="2823" width="11" style="58" customWidth="1"/>
    <col min="2824" max="2824" width="13.7109375" style="58" customWidth="1"/>
    <col min="2825" max="2825" width="14.28515625" style="58" customWidth="1"/>
    <col min="2826" max="2826" width="12.85546875" style="58" customWidth="1"/>
    <col min="2827" max="2827" width="13.5703125" style="58" customWidth="1"/>
    <col min="2828" max="2828" width="15.140625" style="58" customWidth="1"/>
    <col min="2829" max="2829" width="12.42578125" style="58" customWidth="1"/>
    <col min="2830" max="2830" width="12.5703125" style="58" customWidth="1"/>
    <col min="2831" max="2831" width="9.28515625" style="58" bestFit="1" customWidth="1"/>
    <col min="2832" max="2832" width="9.7109375" style="58" customWidth="1"/>
    <col min="2833" max="2833" width="8.5703125" style="58" customWidth="1"/>
    <col min="2834" max="2834" width="8.42578125" style="58" customWidth="1"/>
    <col min="2835" max="2835" width="10" style="58" customWidth="1"/>
    <col min="2836" max="2836" width="10.140625" style="58" customWidth="1"/>
    <col min="2837" max="2838" width="9.28515625" style="58" bestFit="1" customWidth="1"/>
    <col min="2839" max="2839" width="15.5703125" style="58" customWidth="1"/>
    <col min="2840" max="2840" width="15.28515625" style="58" customWidth="1"/>
    <col min="2841" max="2841" width="13.42578125" style="58" customWidth="1"/>
    <col min="2842" max="2842" width="10.85546875" style="58" customWidth="1"/>
    <col min="2843" max="3070" width="9.140625" style="58"/>
    <col min="3071" max="3071" width="1.140625" style="58" customWidth="1"/>
    <col min="3072" max="3072" width="9.28515625" style="58" bestFit="1" customWidth="1"/>
    <col min="3073" max="3073" width="14.85546875" style="58" customWidth="1"/>
    <col min="3074" max="3074" width="16.85546875" style="58" customWidth="1"/>
    <col min="3075" max="3075" width="10" style="58" customWidth="1"/>
    <col min="3076" max="3077" width="9.28515625" style="58" bestFit="1" customWidth="1"/>
    <col min="3078" max="3078" width="14.85546875" style="58" customWidth="1"/>
    <col min="3079" max="3079" width="11" style="58" customWidth="1"/>
    <col min="3080" max="3080" width="13.7109375" style="58" customWidth="1"/>
    <col min="3081" max="3081" width="14.28515625" style="58" customWidth="1"/>
    <col min="3082" max="3082" width="12.85546875" style="58" customWidth="1"/>
    <col min="3083" max="3083" width="13.5703125" style="58" customWidth="1"/>
    <col min="3084" max="3084" width="15.140625" style="58" customWidth="1"/>
    <col min="3085" max="3085" width="12.42578125" style="58" customWidth="1"/>
    <col min="3086" max="3086" width="12.5703125" style="58" customWidth="1"/>
    <col min="3087" max="3087" width="9.28515625" style="58" bestFit="1" customWidth="1"/>
    <col min="3088" max="3088" width="9.7109375" style="58" customWidth="1"/>
    <col min="3089" max="3089" width="8.5703125" style="58" customWidth="1"/>
    <col min="3090" max="3090" width="8.42578125" style="58" customWidth="1"/>
    <col min="3091" max="3091" width="10" style="58" customWidth="1"/>
    <col min="3092" max="3092" width="10.140625" style="58" customWidth="1"/>
    <col min="3093" max="3094" width="9.28515625" style="58" bestFit="1" customWidth="1"/>
    <col min="3095" max="3095" width="15.5703125" style="58" customWidth="1"/>
    <col min="3096" max="3096" width="15.28515625" style="58" customWidth="1"/>
    <col min="3097" max="3097" width="13.42578125" style="58" customWidth="1"/>
    <col min="3098" max="3098" width="10.85546875" style="58" customWidth="1"/>
    <col min="3099" max="3326" width="9.140625" style="58"/>
    <col min="3327" max="3327" width="1.140625" style="58" customWidth="1"/>
    <col min="3328" max="3328" width="9.28515625" style="58" bestFit="1" customWidth="1"/>
    <col min="3329" max="3329" width="14.85546875" style="58" customWidth="1"/>
    <col min="3330" max="3330" width="16.85546875" style="58" customWidth="1"/>
    <col min="3331" max="3331" width="10" style="58" customWidth="1"/>
    <col min="3332" max="3333" width="9.28515625" style="58" bestFit="1" customWidth="1"/>
    <col min="3334" max="3334" width="14.85546875" style="58" customWidth="1"/>
    <col min="3335" max="3335" width="11" style="58" customWidth="1"/>
    <col min="3336" max="3336" width="13.7109375" style="58" customWidth="1"/>
    <col min="3337" max="3337" width="14.28515625" style="58" customWidth="1"/>
    <col min="3338" max="3338" width="12.85546875" style="58" customWidth="1"/>
    <col min="3339" max="3339" width="13.5703125" style="58" customWidth="1"/>
    <col min="3340" max="3340" width="15.140625" style="58" customWidth="1"/>
    <col min="3341" max="3341" width="12.42578125" style="58" customWidth="1"/>
    <col min="3342" max="3342" width="12.5703125" style="58" customWidth="1"/>
    <col min="3343" max="3343" width="9.28515625" style="58" bestFit="1" customWidth="1"/>
    <col min="3344" max="3344" width="9.7109375" style="58" customWidth="1"/>
    <col min="3345" max="3345" width="8.5703125" style="58" customWidth="1"/>
    <col min="3346" max="3346" width="8.42578125" style="58" customWidth="1"/>
    <col min="3347" max="3347" width="10" style="58" customWidth="1"/>
    <col min="3348" max="3348" width="10.140625" style="58" customWidth="1"/>
    <col min="3349" max="3350" width="9.28515625" style="58" bestFit="1" customWidth="1"/>
    <col min="3351" max="3351" width="15.5703125" style="58" customWidth="1"/>
    <col min="3352" max="3352" width="15.28515625" style="58" customWidth="1"/>
    <col min="3353" max="3353" width="13.42578125" style="58" customWidth="1"/>
    <col min="3354" max="3354" width="10.85546875" style="58" customWidth="1"/>
    <col min="3355" max="3582" width="9.140625" style="58"/>
    <col min="3583" max="3583" width="1.140625" style="58" customWidth="1"/>
    <col min="3584" max="3584" width="9.28515625" style="58" bestFit="1" customWidth="1"/>
    <col min="3585" max="3585" width="14.85546875" style="58" customWidth="1"/>
    <col min="3586" max="3586" width="16.85546875" style="58" customWidth="1"/>
    <col min="3587" max="3587" width="10" style="58" customWidth="1"/>
    <col min="3588" max="3589" width="9.28515625" style="58" bestFit="1" customWidth="1"/>
    <col min="3590" max="3590" width="14.85546875" style="58" customWidth="1"/>
    <col min="3591" max="3591" width="11" style="58" customWidth="1"/>
    <col min="3592" max="3592" width="13.7109375" style="58" customWidth="1"/>
    <col min="3593" max="3593" width="14.28515625" style="58" customWidth="1"/>
    <col min="3594" max="3594" width="12.85546875" style="58" customWidth="1"/>
    <col min="3595" max="3595" width="13.5703125" style="58" customWidth="1"/>
    <col min="3596" max="3596" width="15.140625" style="58" customWidth="1"/>
    <col min="3597" max="3597" width="12.42578125" style="58" customWidth="1"/>
    <col min="3598" max="3598" width="12.5703125" style="58" customWidth="1"/>
    <col min="3599" max="3599" width="9.28515625" style="58" bestFit="1" customWidth="1"/>
    <col min="3600" max="3600" width="9.7109375" style="58" customWidth="1"/>
    <col min="3601" max="3601" width="8.5703125" style="58" customWidth="1"/>
    <col min="3602" max="3602" width="8.42578125" style="58" customWidth="1"/>
    <col min="3603" max="3603" width="10" style="58" customWidth="1"/>
    <col min="3604" max="3604" width="10.140625" style="58" customWidth="1"/>
    <col min="3605" max="3606" width="9.28515625" style="58" bestFit="1" customWidth="1"/>
    <col min="3607" max="3607" width="15.5703125" style="58" customWidth="1"/>
    <col min="3608" max="3608" width="15.28515625" style="58" customWidth="1"/>
    <col min="3609" max="3609" width="13.42578125" style="58" customWidth="1"/>
    <col min="3610" max="3610" width="10.85546875" style="58" customWidth="1"/>
    <col min="3611" max="3838" width="9.140625" style="58"/>
    <col min="3839" max="3839" width="1.140625" style="58" customWidth="1"/>
    <col min="3840" max="3840" width="9.28515625" style="58" bestFit="1" customWidth="1"/>
    <col min="3841" max="3841" width="14.85546875" style="58" customWidth="1"/>
    <col min="3842" max="3842" width="16.85546875" style="58" customWidth="1"/>
    <col min="3843" max="3843" width="10" style="58" customWidth="1"/>
    <col min="3844" max="3845" width="9.28515625" style="58" bestFit="1" customWidth="1"/>
    <col min="3846" max="3846" width="14.85546875" style="58" customWidth="1"/>
    <col min="3847" max="3847" width="11" style="58" customWidth="1"/>
    <col min="3848" max="3848" width="13.7109375" style="58" customWidth="1"/>
    <col min="3849" max="3849" width="14.28515625" style="58" customWidth="1"/>
    <col min="3850" max="3850" width="12.85546875" style="58" customWidth="1"/>
    <col min="3851" max="3851" width="13.5703125" style="58" customWidth="1"/>
    <col min="3852" max="3852" width="15.140625" style="58" customWidth="1"/>
    <col min="3853" max="3853" width="12.42578125" style="58" customWidth="1"/>
    <col min="3854" max="3854" width="12.5703125" style="58" customWidth="1"/>
    <col min="3855" max="3855" width="9.28515625" style="58" bestFit="1" customWidth="1"/>
    <col min="3856" max="3856" width="9.7109375" style="58" customWidth="1"/>
    <col min="3857" max="3857" width="8.5703125" style="58" customWidth="1"/>
    <col min="3858" max="3858" width="8.42578125" style="58" customWidth="1"/>
    <col min="3859" max="3859" width="10" style="58" customWidth="1"/>
    <col min="3860" max="3860" width="10.140625" style="58" customWidth="1"/>
    <col min="3861" max="3862" width="9.28515625" style="58" bestFit="1" customWidth="1"/>
    <col min="3863" max="3863" width="15.5703125" style="58" customWidth="1"/>
    <col min="3864" max="3864" width="15.28515625" style="58" customWidth="1"/>
    <col min="3865" max="3865" width="13.42578125" style="58" customWidth="1"/>
    <col min="3866" max="3866" width="10.85546875" style="58" customWidth="1"/>
    <col min="3867" max="4094" width="9.140625" style="58"/>
    <col min="4095" max="4095" width="1.140625" style="58" customWidth="1"/>
    <col min="4096" max="4096" width="9.28515625" style="58" bestFit="1" customWidth="1"/>
    <col min="4097" max="4097" width="14.85546875" style="58" customWidth="1"/>
    <col min="4098" max="4098" width="16.85546875" style="58" customWidth="1"/>
    <col min="4099" max="4099" width="10" style="58" customWidth="1"/>
    <col min="4100" max="4101" width="9.28515625" style="58" bestFit="1" customWidth="1"/>
    <col min="4102" max="4102" width="14.85546875" style="58" customWidth="1"/>
    <col min="4103" max="4103" width="11" style="58" customWidth="1"/>
    <col min="4104" max="4104" width="13.7109375" style="58" customWidth="1"/>
    <col min="4105" max="4105" width="14.28515625" style="58" customWidth="1"/>
    <col min="4106" max="4106" width="12.85546875" style="58" customWidth="1"/>
    <col min="4107" max="4107" width="13.5703125" style="58" customWidth="1"/>
    <col min="4108" max="4108" width="15.140625" style="58" customWidth="1"/>
    <col min="4109" max="4109" width="12.42578125" style="58" customWidth="1"/>
    <col min="4110" max="4110" width="12.5703125" style="58" customWidth="1"/>
    <col min="4111" max="4111" width="9.28515625" style="58" bestFit="1" customWidth="1"/>
    <col min="4112" max="4112" width="9.7109375" style="58" customWidth="1"/>
    <col min="4113" max="4113" width="8.5703125" style="58" customWidth="1"/>
    <col min="4114" max="4114" width="8.42578125" style="58" customWidth="1"/>
    <col min="4115" max="4115" width="10" style="58" customWidth="1"/>
    <col min="4116" max="4116" width="10.140625" style="58" customWidth="1"/>
    <col min="4117" max="4118" width="9.28515625" style="58" bestFit="1" customWidth="1"/>
    <col min="4119" max="4119" width="15.5703125" style="58" customWidth="1"/>
    <col min="4120" max="4120" width="15.28515625" style="58" customWidth="1"/>
    <col min="4121" max="4121" width="13.42578125" style="58" customWidth="1"/>
    <col min="4122" max="4122" width="10.85546875" style="58" customWidth="1"/>
    <col min="4123" max="4350" width="9.140625" style="58"/>
    <col min="4351" max="4351" width="1.140625" style="58" customWidth="1"/>
    <col min="4352" max="4352" width="9.28515625" style="58" bestFit="1" customWidth="1"/>
    <col min="4353" max="4353" width="14.85546875" style="58" customWidth="1"/>
    <col min="4354" max="4354" width="16.85546875" style="58" customWidth="1"/>
    <col min="4355" max="4355" width="10" style="58" customWidth="1"/>
    <col min="4356" max="4357" width="9.28515625" style="58" bestFit="1" customWidth="1"/>
    <col min="4358" max="4358" width="14.85546875" style="58" customWidth="1"/>
    <col min="4359" max="4359" width="11" style="58" customWidth="1"/>
    <col min="4360" max="4360" width="13.7109375" style="58" customWidth="1"/>
    <col min="4361" max="4361" width="14.28515625" style="58" customWidth="1"/>
    <col min="4362" max="4362" width="12.85546875" style="58" customWidth="1"/>
    <col min="4363" max="4363" width="13.5703125" style="58" customWidth="1"/>
    <col min="4364" max="4364" width="15.140625" style="58" customWidth="1"/>
    <col min="4365" max="4365" width="12.42578125" style="58" customWidth="1"/>
    <col min="4366" max="4366" width="12.5703125" style="58" customWidth="1"/>
    <col min="4367" max="4367" width="9.28515625" style="58" bestFit="1" customWidth="1"/>
    <col min="4368" max="4368" width="9.7109375" style="58" customWidth="1"/>
    <col min="4369" max="4369" width="8.5703125" style="58" customWidth="1"/>
    <col min="4370" max="4370" width="8.42578125" style="58" customWidth="1"/>
    <col min="4371" max="4371" width="10" style="58" customWidth="1"/>
    <col min="4372" max="4372" width="10.140625" style="58" customWidth="1"/>
    <col min="4373" max="4374" width="9.28515625" style="58" bestFit="1" customWidth="1"/>
    <col min="4375" max="4375" width="15.5703125" style="58" customWidth="1"/>
    <col min="4376" max="4376" width="15.28515625" style="58" customWidth="1"/>
    <col min="4377" max="4377" width="13.42578125" style="58" customWidth="1"/>
    <col min="4378" max="4378" width="10.85546875" style="58" customWidth="1"/>
    <col min="4379" max="4606" width="9.140625" style="58"/>
    <col min="4607" max="4607" width="1.140625" style="58" customWidth="1"/>
    <col min="4608" max="4608" width="9.28515625" style="58" bestFit="1" customWidth="1"/>
    <col min="4609" max="4609" width="14.85546875" style="58" customWidth="1"/>
    <col min="4610" max="4610" width="16.85546875" style="58" customWidth="1"/>
    <col min="4611" max="4611" width="10" style="58" customWidth="1"/>
    <col min="4612" max="4613" width="9.28515625" style="58" bestFit="1" customWidth="1"/>
    <col min="4614" max="4614" width="14.85546875" style="58" customWidth="1"/>
    <col min="4615" max="4615" width="11" style="58" customWidth="1"/>
    <col min="4616" max="4616" width="13.7109375" style="58" customWidth="1"/>
    <col min="4617" max="4617" width="14.28515625" style="58" customWidth="1"/>
    <col min="4618" max="4618" width="12.85546875" style="58" customWidth="1"/>
    <col min="4619" max="4619" width="13.5703125" style="58" customWidth="1"/>
    <col min="4620" max="4620" width="15.140625" style="58" customWidth="1"/>
    <col min="4621" max="4621" width="12.42578125" style="58" customWidth="1"/>
    <col min="4622" max="4622" width="12.5703125" style="58" customWidth="1"/>
    <col min="4623" max="4623" width="9.28515625" style="58" bestFit="1" customWidth="1"/>
    <col min="4624" max="4624" width="9.7109375" style="58" customWidth="1"/>
    <col min="4625" max="4625" width="8.5703125" style="58" customWidth="1"/>
    <col min="4626" max="4626" width="8.42578125" style="58" customWidth="1"/>
    <col min="4627" max="4627" width="10" style="58" customWidth="1"/>
    <col min="4628" max="4628" width="10.140625" style="58" customWidth="1"/>
    <col min="4629" max="4630" width="9.28515625" style="58" bestFit="1" customWidth="1"/>
    <col min="4631" max="4631" width="15.5703125" style="58" customWidth="1"/>
    <col min="4632" max="4632" width="15.28515625" style="58" customWidth="1"/>
    <col min="4633" max="4633" width="13.42578125" style="58" customWidth="1"/>
    <col min="4634" max="4634" width="10.85546875" style="58" customWidth="1"/>
    <col min="4635" max="4862" width="9.140625" style="58"/>
    <col min="4863" max="4863" width="1.140625" style="58" customWidth="1"/>
    <col min="4864" max="4864" width="9.28515625" style="58" bestFit="1" customWidth="1"/>
    <col min="4865" max="4865" width="14.85546875" style="58" customWidth="1"/>
    <col min="4866" max="4866" width="16.85546875" style="58" customWidth="1"/>
    <col min="4867" max="4867" width="10" style="58" customWidth="1"/>
    <col min="4868" max="4869" width="9.28515625" style="58" bestFit="1" customWidth="1"/>
    <col min="4870" max="4870" width="14.85546875" style="58" customWidth="1"/>
    <col min="4871" max="4871" width="11" style="58" customWidth="1"/>
    <col min="4872" max="4872" width="13.7109375" style="58" customWidth="1"/>
    <col min="4873" max="4873" width="14.28515625" style="58" customWidth="1"/>
    <col min="4874" max="4874" width="12.85546875" style="58" customWidth="1"/>
    <col min="4875" max="4875" width="13.5703125" style="58" customWidth="1"/>
    <col min="4876" max="4876" width="15.140625" style="58" customWidth="1"/>
    <col min="4877" max="4877" width="12.42578125" style="58" customWidth="1"/>
    <col min="4878" max="4878" width="12.5703125" style="58" customWidth="1"/>
    <col min="4879" max="4879" width="9.28515625" style="58" bestFit="1" customWidth="1"/>
    <col min="4880" max="4880" width="9.7109375" style="58" customWidth="1"/>
    <col min="4881" max="4881" width="8.5703125" style="58" customWidth="1"/>
    <col min="4882" max="4882" width="8.42578125" style="58" customWidth="1"/>
    <col min="4883" max="4883" width="10" style="58" customWidth="1"/>
    <col min="4884" max="4884" width="10.140625" style="58" customWidth="1"/>
    <col min="4885" max="4886" width="9.28515625" style="58" bestFit="1" customWidth="1"/>
    <col min="4887" max="4887" width="15.5703125" style="58" customWidth="1"/>
    <col min="4888" max="4888" width="15.28515625" style="58" customWidth="1"/>
    <col min="4889" max="4889" width="13.42578125" style="58" customWidth="1"/>
    <col min="4890" max="4890" width="10.85546875" style="58" customWidth="1"/>
    <col min="4891" max="5118" width="9.140625" style="58"/>
    <col min="5119" max="5119" width="1.140625" style="58" customWidth="1"/>
    <col min="5120" max="5120" width="9.28515625" style="58" bestFit="1" customWidth="1"/>
    <col min="5121" max="5121" width="14.85546875" style="58" customWidth="1"/>
    <col min="5122" max="5122" width="16.85546875" style="58" customWidth="1"/>
    <col min="5123" max="5123" width="10" style="58" customWidth="1"/>
    <col min="5124" max="5125" width="9.28515625" style="58" bestFit="1" customWidth="1"/>
    <col min="5126" max="5126" width="14.85546875" style="58" customWidth="1"/>
    <col min="5127" max="5127" width="11" style="58" customWidth="1"/>
    <col min="5128" max="5128" width="13.7109375" style="58" customWidth="1"/>
    <col min="5129" max="5129" width="14.28515625" style="58" customWidth="1"/>
    <col min="5130" max="5130" width="12.85546875" style="58" customWidth="1"/>
    <col min="5131" max="5131" width="13.5703125" style="58" customWidth="1"/>
    <col min="5132" max="5132" width="15.140625" style="58" customWidth="1"/>
    <col min="5133" max="5133" width="12.42578125" style="58" customWidth="1"/>
    <col min="5134" max="5134" width="12.5703125" style="58" customWidth="1"/>
    <col min="5135" max="5135" width="9.28515625" style="58" bestFit="1" customWidth="1"/>
    <col min="5136" max="5136" width="9.7109375" style="58" customWidth="1"/>
    <col min="5137" max="5137" width="8.5703125" style="58" customWidth="1"/>
    <col min="5138" max="5138" width="8.42578125" style="58" customWidth="1"/>
    <col min="5139" max="5139" width="10" style="58" customWidth="1"/>
    <col min="5140" max="5140" width="10.140625" style="58" customWidth="1"/>
    <col min="5141" max="5142" width="9.28515625" style="58" bestFit="1" customWidth="1"/>
    <col min="5143" max="5143" width="15.5703125" style="58" customWidth="1"/>
    <col min="5144" max="5144" width="15.28515625" style="58" customWidth="1"/>
    <col min="5145" max="5145" width="13.42578125" style="58" customWidth="1"/>
    <col min="5146" max="5146" width="10.85546875" style="58" customWidth="1"/>
    <col min="5147" max="5374" width="9.140625" style="58"/>
    <col min="5375" max="5375" width="1.140625" style="58" customWidth="1"/>
    <col min="5376" max="5376" width="9.28515625" style="58" bestFit="1" customWidth="1"/>
    <col min="5377" max="5377" width="14.85546875" style="58" customWidth="1"/>
    <col min="5378" max="5378" width="16.85546875" style="58" customWidth="1"/>
    <col min="5379" max="5379" width="10" style="58" customWidth="1"/>
    <col min="5380" max="5381" width="9.28515625" style="58" bestFit="1" customWidth="1"/>
    <col min="5382" max="5382" width="14.85546875" style="58" customWidth="1"/>
    <col min="5383" max="5383" width="11" style="58" customWidth="1"/>
    <col min="5384" max="5384" width="13.7109375" style="58" customWidth="1"/>
    <col min="5385" max="5385" width="14.28515625" style="58" customWidth="1"/>
    <col min="5386" max="5386" width="12.85546875" style="58" customWidth="1"/>
    <col min="5387" max="5387" width="13.5703125" style="58" customWidth="1"/>
    <col min="5388" max="5388" width="15.140625" style="58" customWidth="1"/>
    <col min="5389" max="5389" width="12.42578125" style="58" customWidth="1"/>
    <col min="5390" max="5390" width="12.5703125" style="58" customWidth="1"/>
    <col min="5391" max="5391" width="9.28515625" style="58" bestFit="1" customWidth="1"/>
    <col min="5392" max="5392" width="9.7109375" style="58" customWidth="1"/>
    <col min="5393" max="5393" width="8.5703125" style="58" customWidth="1"/>
    <col min="5394" max="5394" width="8.42578125" style="58" customWidth="1"/>
    <col min="5395" max="5395" width="10" style="58" customWidth="1"/>
    <col min="5396" max="5396" width="10.140625" style="58" customWidth="1"/>
    <col min="5397" max="5398" width="9.28515625" style="58" bestFit="1" customWidth="1"/>
    <col min="5399" max="5399" width="15.5703125" style="58" customWidth="1"/>
    <col min="5400" max="5400" width="15.28515625" style="58" customWidth="1"/>
    <col min="5401" max="5401" width="13.42578125" style="58" customWidth="1"/>
    <col min="5402" max="5402" width="10.85546875" style="58" customWidth="1"/>
    <col min="5403" max="5630" width="9.140625" style="58"/>
    <col min="5631" max="5631" width="1.140625" style="58" customWidth="1"/>
    <col min="5632" max="5632" width="9.28515625" style="58" bestFit="1" customWidth="1"/>
    <col min="5633" max="5633" width="14.85546875" style="58" customWidth="1"/>
    <col min="5634" max="5634" width="16.85546875" style="58" customWidth="1"/>
    <col min="5635" max="5635" width="10" style="58" customWidth="1"/>
    <col min="5636" max="5637" width="9.28515625" style="58" bestFit="1" customWidth="1"/>
    <col min="5638" max="5638" width="14.85546875" style="58" customWidth="1"/>
    <col min="5639" max="5639" width="11" style="58" customWidth="1"/>
    <col min="5640" max="5640" width="13.7109375" style="58" customWidth="1"/>
    <col min="5641" max="5641" width="14.28515625" style="58" customWidth="1"/>
    <col min="5642" max="5642" width="12.85546875" style="58" customWidth="1"/>
    <col min="5643" max="5643" width="13.5703125" style="58" customWidth="1"/>
    <col min="5644" max="5644" width="15.140625" style="58" customWidth="1"/>
    <col min="5645" max="5645" width="12.42578125" style="58" customWidth="1"/>
    <col min="5646" max="5646" width="12.5703125" style="58" customWidth="1"/>
    <col min="5647" max="5647" width="9.28515625" style="58" bestFit="1" customWidth="1"/>
    <col min="5648" max="5648" width="9.7109375" style="58" customWidth="1"/>
    <col min="5649" max="5649" width="8.5703125" style="58" customWidth="1"/>
    <col min="5650" max="5650" width="8.42578125" style="58" customWidth="1"/>
    <col min="5651" max="5651" width="10" style="58" customWidth="1"/>
    <col min="5652" max="5652" width="10.140625" style="58" customWidth="1"/>
    <col min="5653" max="5654" width="9.28515625" style="58" bestFit="1" customWidth="1"/>
    <col min="5655" max="5655" width="15.5703125" style="58" customWidth="1"/>
    <col min="5656" max="5656" width="15.28515625" style="58" customWidth="1"/>
    <col min="5657" max="5657" width="13.42578125" style="58" customWidth="1"/>
    <col min="5658" max="5658" width="10.85546875" style="58" customWidth="1"/>
    <col min="5659" max="5886" width="9.140625" style="58"/>
    <col min="5887" max="5887" width="1.140625" style="58" customWidth="1"/>
    <col min="5888" max="5888" width="9.28515625" style="58" bestFit="1" customWidth="1"/>
    <col min="5889" max="5889" width="14.85546875" style="58" customWidth="1"/>
    <col min="5890" max="5890" width="16.85546875" style="58" customWidth="1"/>
    <col min="5891" max="5891" width="10" style="58" customWidth="1"/>
    <col min="5892" max="5893" width="9.28515625" style="58" bestFit="1" customWidth="1"/>
    <col min="5894" max="5894" width="14.85546875" style="58" customWidth="1"/>
    <col min="5895" max="5895" width="11" style="58" customWidth="1"/>
    <col min="5896" max="5896" width="13.7109375" style="58" customWidth="1"/>
    <col min="5897" max="5897" width="14.28515625" style="58" customWidth="1"/>
    <col min="5898" max="5898" width="12.85546875" style="58" customWidth="1"/>
    <col min="5899" max="5899" width="13.5703125" style="58" customWidth="1"/>
    <col min="5900" max="5900" width="15.140625" style="58" customWidth="1"/>
    <col min="5901" max="5901" width="12.42578125" style="58" customWidth="1"/>
    <col min="5902" max="5902" width="12.5703125" style="58" customWidth="1"/>
    <col min="5903" max="5903" width="9.28515625" style="58" bestFit="1" customWidth="1"/>
    <col min="5904" max="5904" width="9.7109375" style="58" customWidth="1"/>
    <col min="5905" max="5905" width="8.5703125" style="58" customWidth="1"/>
    <col min="5906" max="5906" width="8.42578125" style="58" customWidth="1"/>
    <col min="5907" max="5907" width="10" style="58" customWidth="1"/>
    <col min="5908" max="5908" width="10.140625" style="58" customWidth="1"/>
    <col min="5909" max="5910" width="9.28515625" style="58" bestFit="1" customWidth="1"/>
    <col min="5911" max="5911" width="15.5703125" style="58" customWidth="1"/>
    <col min="5912" max="5912" width="15.28515625" style="58" customWidth="1"/>
    <col min="5913" max="5913" width="13.42578125" style="58" customWidth="1"/>
    <col min="5914" max="5914" width="10.85546875" style="58" customWidth="1"/>
    <col min="5915" max="6142" width="9.140625" style="58"/>
    <col min="6143" max="6143" width="1.140625" style="58" customWidth="1"/>
    <col min="6144" max="6144" width="9.28515625" style="58" bestFit="1" customWidth="1"/>
    <col min="6145" max="6145" width="14.85546875" style="58" customWidth="1"/>
    <col min="6146" max="6146" width="16.85546875" style="58" customWidth="1"/>
    <col min="6147" max="6147" width="10" style="58" customWidth="1"/>
    <col min="6148" max="6149" width="9.28515625" style="58" bestFit="1" customWidth="1"/>
    <col min="6150" max="6150" width="14.85546875" style="58" customWidth="1"/>
    <col min="6151" max="6151" width="11" style="58" customWidth="1"/>
    <col min="6152" max="6152" width="13.7109375" style="58" customWidth="1"/>
    <col min="6153" max="6153" width="14.28515625" style="58" customWidth="1"/>
    <col min="6154" max="6154" width="12.85546875" style="58" customWidth="1"/>
    <col min="6155" max="6155" width="13.5703125" style="58" customWidth="1"/>
    <col min="6156" max="6156" width="15.140625" style="58" customWidth="1"/>
    <col min="6157" max="6157" width="12.42578125" style="58" customWidth="1"/>
    <col min="6158" max="6158" width="12.5703125" style="58" customWidth="1"/>
    <col min="6159" max="6159" width="9.28515625" style="58" bestFit="1" customWidth="1"/>
    <col min="6160" max="6160" width="9.7109375" style="58" customWidth="1"/>
    <col min="6161" max="6161" width="8.5703125" style="58" customWidth="1"/>
    <col min="6162" max="6162" width="8.42578125" style="58" customWidth="1"/>
    <col min="6163" max="6163" width="10" style="58" customWidth="1"/>
    <col min="6164" max="6164" width="10.140625" style="58" customWidth="1"/>
    <col min="6165" max="6166" width="9.28515625" style="58" bestFit="1" customWidth="1"/>
    <col min="6167" max="6167" width="15.5703125" style="58" customWidth="1"/>
    <col min="6168" max="6168" width="15.28515625" style="58" customWidth="1"/>
    <col min="6169" max="6169" width="13.42578125" style="58" customWidth="1"/>
    <col min="6170" max="6170" width="10.85546875" style="58" customWidth="1"/>
    <col min="6171" max="6398" width="9.140625" style="58"/>
    <col min="6399" max="6399" width="1.140625" style="58" customWidth="1"/>
    <col min="6400" max="6400" width="9.28515625" style="58" bestFit="1" customWidth="1"/>
    <col min="6401" max="6401" width="14.85546875" style="58" customWidth="1"/>
    <col min="6402" max="6402" width="16.85546875" style="58" customWidth="1"/>
    <col min="6403" max="6403" width="10" style="58" customWidth="1"/>
    <col min="6404" max="6405" width="9.28515625" style="58" bestFit="1" customWidth="1"/>
    <col min="6406" max="6406" width="14.85546875" style="58" customWidth="1"/>
    <col min="6407" max="6407" width="11" style="58" customWidth="1"/>
    <col min="6408" max="6408" width="13.7109375" style="58" customWidth="1"/>
    <col min="6409" max="6409" width="14.28515625" style="58" customWidth="1"/>
    <col min="6410" max="6410" width="12.85546875" style="58" customWidth="1"/>
    <col min="6411" max="6411" width="13.5703125" style="58" customWidth="1"/>
    <col min="6412" max="6412" width="15.140625" style="58" customWidth="1"/>
    <col min="6413" max="6413" width="12.42578125" style="58" customWidth="1"/>
    <col min="6414" max="6414" width="12.5703125" style="58" customWidth="1"/>
    <col min="6415" max="6415" width="9.28515625" style="58" bestFit="1" customWidth="1"/>
    <col min="6416" max="6416" width="9.7109375" style="58" customWidth="1"/>
    <col min="6417" max="6417" width="8.5703125" style="58" customWidth="1"/>
    <col min="6418" max="6418" width="8.42578125" style="58" customWidth="1"/>
    <col min="6419" max="6419" width="10" style="58" customWidth="1"/>
    <col min="6420" max="6420" width="10.140625" style="58" customWidth="1"/>
    <col min="6421" max="6422" width="9.28515625" style="58" bestFit="1" customWidth="1"/>
    <col min="6423" max="6423" width="15.5703125" style="58" customWidth="1"/>
    <col min="6424" max="6424" width="15.28515625" style="58" customWidth="1"/>
    <col min="6425" max="6425" width="13.42578125" style="58" customWidth="1"/>
    <col min="6426" max="6426" width="10.85546875" style="58" customWidth="1"/>
    <col min="6427" max="6654" width="9.140625" style="58"/>
    <col min="6655" max="6655" width="1.140625" style="58" customWidth="1"/>
    <col min="6656" max="6656" width="9.28515625" style="58" bestFit="1" customWidth="1"/>
    <col min="6657" max="6657" width="14.85546875" style="58" customWidth="1"/>
    <col min="6658" max="6658" width="16.85546875" style="58" customWidth="1"/>
    <col min="6659" max="6659" width="10" style="58" customWidth="1"/>
    <col min="6660" max="6661" width="9.28515625" style="58" bestFit="1" customWidth="1"/>
    <col min="6662" max="6662" width="14.85546875" style="58" customWidth="1"/>
    <col min="6663" max="6663" width="11" style="58" customWidth="1"/>
    <col min="6664" max="6664" width="13.7109375" style="58" customWidth="1"/>
    <col min="6665" max="6665" width="14.28515625" style="58" customWidth="1"/>
    <col min="6666" max="6666" width="12.85546875" style="58" customWidth="1"/>
    <col min="6667" max="6667" width="13.5703125" style="58" customWidth="1"/>
    <col min="6668" max="6668" width="15.140625" style="58" customWidth="1"/>
    <col min="6669" max="6669" width="12.42578125" style="58" customWidth="1"/>
    <col min="6670" max="6670" width="12.5703125" style="58" customWidth="1"/>
    <col min="6671" max="6671" width="9.28515625" style="58" bestFit="1" customWidth="1"/>
    <col min="6672" max="6672" width="9.7109375" style="58" customWidth="1"/>
    <col min="6673" max="6673" width="8.5703125" style="58" customWidth="1"/>
    <col min="6674" max="6674" width="8.42578125" style="58" customWidth="1"/>
    <col min="6675" max="6675" width="10" style="58" customWidth="1"/>
    <col min="6676" max="6676" width="10.140625" style="58" customWidth="1"/>
    <col min="6677" max="6678" width="9.28515625" style="58" bestFit="1" customWidth="1"/>
    <col min="6679" max="6679" width="15.5703125" style="58" customWidth="1"/>
    <col min="6680" max="6680" width="15.28515625" style="58" customWidth="1"/>
    <col min="6681" max="6681" width="13.42578125" style="58" customWidth="1"/>
    <col min="6682" max="6682" width="10.85546875" style="58" customWidth="1"/>
    <col min="6683" max="6910" width="9.140625" style="58"/>
    <col min="6911" max="6911" width="1.140625" style="58" customWidth="1"/>
    <col min="6912" max="6912" width="9.28515625" style="58" bestFit="1" customWidth="1"/>
    <col min="6913" max="6913" width="14.85546875" style="58" customWidth="1"/>
    <col min="6914" max="6914" width="16.85546875" style="58" customWidth="1"/>
    <col min="6915" max="6915" width="10" style="58" customWidth="1"/>
    <col min="6916" max="6917" width="9.28515625" style="58" bestFit="1" customWidth="1"/>
    <col min="6918" max="6918" width="14.85546875" style="58" customWidth="1"/>
    <col min="6919" max="6919" width="11" style="58" customWidth="1"/>
    <col min="6920" max="6920" width="13.7109375" style="58" customWidth="1"/>
    <col min="6921" max="6921" width="14.28515625" style="58" customWidth="1"/>
    <col min="6922" max="6922" width="12.85546875" style="58" customWidth="1"/>
    <col min="6923" max="6923" width="13.5703125" style="58" customWidth="1"/>
    <col min="6924" max="6924" width="15.140625" style="58" customWidth="1"/>
    <col min="6925" max="6925" width="12.42578125" style="58" customWidth="1"/>
    <col min="6926" max="6926" width="12.5703125" style="58" customWidth="1"/>
    <col min="6927" max="6927" width="9.28515625" style="58" bestFit="1" customWidth="1"/>
    <col min="6928" max="6928" width="9.7109375" style="58" customWidth="1"/>
    <col min="6929" max="6929" width="8.5703125" style="58" customWidth="1"/>
    <col min="6930" max="6930" width="8.42578125" style="58" customWidth="1"/>
    <col min="6931" max="6931" width="10" style="58" customWidth="1"/>
    <col min="6932" max="6932" width="10.140625" style="58" customWidth="1"/>
    <col min="6933" max="6934" width="9.28515625" style="58" bestFit="1" customWidth="1"/>
    <col min="6935" max="6935" width="15.5703125" style="58" customWidth="1"/>
    <col min="6936" max="6936" width="15.28515625" style="58" customWidth="1"/>
    <col min="6937" max="6937" width="13.42578125" style="58" customWidth="1"/>
    <col min="6938" max="6938" width="10.85546875" style="58" customWidth="1"/>
    <col min="6939" max="7166" width="9.140625" style="58"/>
    <col min="7167" max="7167" width="1.140625" style="58" customWidth="1"/>
    <col min="7168" max="7168" width="9.28515625" style="58" bestFit="1" customWidth="1"/>
    <col min="7169" max="7169" width="14.85546875" style="58" customWidth="1"/>
    <col min="7170" max="7170" width="16.85546875" style="58" customWidth="1"/>
    <col min="7171" max="7171" width="10" style="58" customWidth="1"/>
    <col min="7172" max="7173" width="9.28515625" style="58" bestFit="1" customWidth="1"/>
    <col min="7174" max="7174" width="14.85546875" style="58" customWidth="1"/>
    <col min="7175" max="7175" width="11" style="58" customWidth="1"/>
    <col min="7176" max="7176" width="13.7109375" style="58" customWidth="1"/>
    <col min="7177" max="7177" width="14.28515625" style="58" customWidth="1"/>
    <col min="7178" max="7178" width="12.85546875" style="58" customWidth="1"/>
    <col min="7179" max="7179" width="13.5703125" style="58" customWidth="1"/>
    <col min="7180" max="7180" width="15.140625" style="58" customWidth="1"/>
    <col min="7181" max="7181" width="12.42578125" style="58" customWidth="1"/>
    <col min="7182" max="7182" width="12.5703125" style="58" customWidth="1"/>
    <col min="7183" max="7183" width="9.28515625" style="58" bestFit="1" customWidth="1"/>
    <col min="7184" max="7184" width="9.7109375" style="58" customWidth="1"/>
    <col min="7185" max="7185" width="8.5703125" style="58" customWidth="1"/>
    <col min="7186" max="7186" width="8.42578125" style="58" customWidth="1"/>
    <col min="7187" max="7187" width="10" style="58" customWidth="1"/>
    <col min="7188" max="7188" width="10.140625" style="58" customWidth="1"/>
    <col min="7189" max="7190" width="9.28515625" style="58" bestFit="1" customWidth="1"/>
    <col min="7191" max="7191" width="15.5703125" style="58" customWidth="1"/>
    <col min="7192" max="7192" width="15.28515625" style="58" customWidth="1"/>
    <col min="7193" max="7193" width="13.42578125" style="58" customWidth="1"/>
    <col min="7194" max="7194" width="10.85546875" style="58" customWidth="1"/>
    <col min="7195" max="7422" width="9.140625" style="58"/>
    <col min="7423" max="7423" width="1.140625" style="58" customWidth="1"/>
    <col min="7424" max="7424" width="9.28515625" style="58" bestFit="1" customWidth="1"/>
    <col min="7425" max="7425" width="14.85546875" style="58" customWidth="1"/>
    <col min="7426" max="7426" width="16.85546875" style="58" customWidth="1"/>
    <col min="7427" max="7427" width="10" style="58" customWidth="1"/>
    <col min="7428" max="7429" width="9.28515625" style="58" bestFit="1" customWidth="1"/>
    <col min="7430" max="7430" width="14.85546875" style="58" customWidth="1"/>
    <col min="7431" max="7431" width="11" style="58" customWidth="1"/>
    <col min="7432" max="7432" width="13.7109375" style="58" customWidth="1"/>
    <col min="7433" max="7433" width="14.28515625" style="58" customWidth="1"/>
    <col min="7434" max="7434" width="12.85546875" style="58" customWidth="1"/>
    <col min="7435" max="7435" width="13.5703125" style="58" customWidth="1"/>
    <col min="7436" max="7436" width="15.140625" style="58" customWidth="1"/>
    <col min="7437" max="7437" width="12.42578125" style="58" customWidth="1"/>
    <col min="7438" max="7438" width="12.5703125" style="58" customWidth="1"/>
    <col min="7439" max="7439" width="9.28515625" style="58" bestFit="1" customWidth="1"/>
    <col min="7440" max="7440" width="9.7109375" style="58" customWidth="1"/>
    <col min="7441" max="7441" width="8.5703125" style="58" customWidth="1"/>
    <col min="7442" max="7442" width="8.42578125" style="58" customWidth="1"/>
    <col min="7443" max="7443" width="10" style="58" customWidth="1"/>
    <col min="7444" max="7444" width="10.140625" style="58" customWidth="1"/>
    <col min="7445" max="7446" width="9.28515625" style="58" bestFit="1" customWidth="1"/>
    <col min="7447" max="7447" width="15.5703125" style="58" customWidth="1"/>
    <col min="7448" max="7448" width="15.28515625" style="58" customWidth="1"/>
    <col min="7449" max="7449" width="13.42578125" style="58" customWidth="1"/>
    <col min="7450" max="7450" width="10.85546875" style="58" customWidth="1"/>
    <col min="7451" max="7678" width="9.140625" style="58"/>
    <col min="7679" max="7679" width="1.140625" style="58" customWidth="1"/>
    <col min="7680" max="7680" width="9.28515625" style="58" bestFit="1" customWidth="1"/>
    <col min="7681" max="7681" width="14.85546875" style="58" customWidth="1"/>
    <col min="7682" max="7682" width="16.85546875" style="58" customWidth="1"/>
    <col min="7683" max="7683" width="10" style="58" customWidth="1"/>
    <col min="7684" max="7685" width="9.28515625" style="58" bestFit="1" customWidth="1"/>
    <col min="7686" max="7686" width="14.85546875" style="58" customWidth="1"/>
    <col min="7687" max="7687" width="11" style="58" customWidth="1"/>
    <col min="7688" max="7688" width="13.7109375" style="58" customWidth="1"/>
    <col min="7689" max="7689" width="14.28515625" style="58" customWidth="1"/>
    <col min="7690" max="7690" width="12.85546875" style="58" customWidth="1"/>
    <col min="7691" max="7691" width="13.5703125" style="58" customWidth="1"/>
    <col min="7692" max="7692" width="15.140625" style="58" customWidth="1"/>
    <col min="7693" max="7693" width="12.42578125" style="58" customWidth="1"/>
    <col min="7694" max="7694" width="12.5703125" style="58" customWidth="1"/>
    <col min="7695" max="7695" width="9.28515625" style="58" bestFit="1" customWidth="1"/>
    <col min="7696" max="7696" width="9.7109375" style="58" customWidth="1"/>
    <col min="7697" max="7697" width="8.5703125" style="58" customWidth="1"/>
    <col min="7698" max="7698" width="8.42578125" style="58" customWidth="1"/>
    <col min="7699" max="7699" width="10" style="58" customWidth="1"/>
    <col min="7700" max="7700" width="10.140625" style="58" customWidth="1"/>
    <col min="7701" max="7702" width="9.28515625" style="58" bestFit="1" customWidth="1"/>
    <col min="7703" max="7703" width="15.5703125" style="58" customWidth="1"/>
    <col min="7704" max="7704" width="15.28515625" style="58" customWidth="1"/>
    <col min="7705" max="7705" width="13.42578125" style="58" customWidth="1"/>
    <col min="7706" max="7706" width="10.85546875" style="58" customWidth="1"/>
    <col min="7707" max="7934" width="9.140625" style="58"/>
    <col min="7935" max="7935" width="1.140625" style="58" customWidth="1"/>
    <col min="7936" max="7936" width="9.28515625" style="58" bestFit="1" customWidth="1"/>
    <col min="7937" max="7937" width="14.85546875" style="58" customWidth="1"/>
    <col min="7938" max="7938" width="16.85546875" style="58" customWidth="1"/>
    <col min="7939" max="7939" width="10" style="58" customWidth="1"/>
    <col min="7940" max="7941" width="9.28515625" style="58" bestFit="1" customWidth="1"/>
    <col min="7942" max="7942" width="14.85546875" style="58" customWidth="1"/>
    <col min="7943" max="7943" width="11" style="58" customWidth="1"/>
    <col min="7944" max="7944" width="13.7109375" style="58" customWidth="1"/>
    <col min="7945" max="7945" width="14.28515625" style="58" customWidth="1"/>
    <col min="7946" max="7946" width="12.85546875" style="58" customWidth="1"/>
    <col min="7947" max="7947" width="13.5703125" style="58" customWidth="1"/>
    <col min="7948" max="7948" width="15.140625" style="58" customWidth="1"/>
    <col min="7949" max="7949" width="12.42578125" style="58" customWidth="1"/>
    <col min="7950" max="7950" width="12.5703125" style="58" customWidth="1"/>
    <col min="7951" max="7951" width="9.28515625" style="58" bestFit="1" customWidth="1"/>
    <col min="7952" max="7952" width="9.7109375" style="58" customWidth="1"/>
    <col min="7953" max="7953" width="8.5703125" style="58" customWidth="1"/>
    <col min="7954" max="7954" width="8.42578125" style="58" customWidth="1"/>
    <col min="7955" max="7955" width="10" style="58" customWidth="1"/>
    <col min="7956" max="7956" width="10.140625" style="58" customWidth="1"/>
    <col min="7957" max="7958" width="9.28515625" style="58" bestFit="1" customWidth="1"/>
    <col min="7959" max="7959" width="15.5703125" style="58" customWidth="1"/>
    <col min="7960" max="7960" width="15.28515625" style="58" customWidth="1"/>
    <col min="7961" max="7961" width="13.42578125" style="58" customWidth="1"/>
    <col min="7962" max="7962" width="10.85546875" style="58" customWidth="1"/>
    <col min="7963" max="8190" width="9.140625" style="58"/>
    <col min="8191" max="8191" width="1.140625" style="58" customWidth="1"/>
    <col min="8192" max="8192" width="9.28515625" style="58" bestFit="1" customWidth="1"/>
    <col min="8193" max="8193" width="14.85546875" style="58" customWidth="1"/>
    <col min="8194" max="8194" width="16.85546875" style="58" customWidth="1"/>
    <col min="8195" max="8195" width="10" style="58" customWidth="1"/>
    <col min="8196" max="8197" width="9.28515625" style="58" bestFit="1" customWidth="1"/>
    <col min="8198" max="8198" width="14.85546875" style="58" customWidth="1"/>
    <col min="8199" max="8199" width="11" style="58" customWidth="1"/>
    <col min="8200" max="8200" width="13.7109375" style="58" customWidth="1"/>
    <col min="8201" max="8201" width="14.28515625" style="58" customWidth="1"/>
    <col min="8202" max="8202" width="12.85546875" style="58" customWidth="1"/>
    <col min="8203" max="8203" width="13.5703125" style="58" customWidth="1"/>
    <col min="8204" max="8204" width="15.140625" style="58" customWidth="1"/>
    <col min="8205" max="8205" width="12.42578125" style="58" customWidth="1"/>
    <col min="8206" max="8206" width="12.5703125" style="58" customWidth="1"/>
    <col min="8207" max="8207" width="9.28515625" style="58" bestFit="1" customWidth="1"/>
    <col min="8208" max="8208" width="9.7109375" style="58" customWidth="1"/>
    <col min="8209" max="8209" width="8.5703125" style="58" customWidth="1"/>
    <col min="8210" max="8210" width="8.42578125" style="58" customWidth="1"/>
    <col min="8211" max="8211" width="10" style="58" customWidth="1"/>
    <col min="8212" max="8212" width="10.140625" style="58" customWidth="1"/>
    <col min="8213" max="8214" width="9.28515625" style="58" bestFit="1" customWidth="1"/>
    <col min="8215" max="8215" width="15.5703125" style="58" customWidth="1"/>
    <col min="8216" max="8216" width="15.28515625" style="58" customWidth="1"/>
    <col min="8217" max="8217" width="13.42578125" style="58" customWidth="1"/>
    <col min="8218" max="8218" width="10.85546875" style="58" customWidth="1"/>
    <col min="8219" max="8446" width="9.140625" style="58"/>
    <col min="8447" max="8447" width="1.140625" style="58" customWidth="1"/>
    <col min="8448" max="8448" width="9.28515625" style="58" bestFit="1" customWidth="1"/>
    <col min="8449" max="8449" width="14.85546875" style="58" customWidth="1"/>
    <col min="8450" max="8450" width="16.85546875" style="58" customWidth="1"/>
    <col min="8451" max="8451" width="10" style="58" customWidth="1"/>
    <col min="8452" max="8453" width="9.28515625" style="58" bestFit="1" customWidth="1"/>
    <col min="8454" max="8454" width="14.85546875" style="58" customWidth="1"/>
    <col min="8455" max="8455" width="11" style="58" customWidth="1"/>
    <col min="8456" max="8456" width="13.7109375" style="58" customWidth="1"/>
    <col min="8457" max="8457" width="14.28515625" style="58" customWidth="1"/>
    <col min="8458" max="8458" width="12.85546875" style="58" customWidth="1"/>
    <col min="8459" max="8459" width="13.5703125" style="58" customWidth="1"/>
    <col min="8460" max="8460" width="15.140625" style="58" customWidth="1"/>
    <col min="8461" max="8461" width="12.42578125" style="58" customWidth="1"/>
    <col min="8462" max="8462" width="12.5703125" style="58" customWidth="1"/>
    <col min="8463" max="8463" width="9.28515625" style="58" bestFit="1" customWidth="1"/>
    <col min="8464" max="8464" width="9.7109375" style="58" customWidth="1"/>
    <col min="8465" max="8465" width="8.5703125" style="58" customWidth="1"/>
    <col min="8466" max="8466" width="8.42578125" style="58" customWidth="1"/>
    <col min="8467" max="8467" width="10" style="58" customWidth="1"/>
    <col min="8468" max="8468" width="10.140625" style="58" customWidth="1"/>
    <col min="8469" max="8470" width="9.28515625" style="58" bestFit="1" customWidth="1"/>
    <col min="8471" max="8471" width="15.5703125" style="58" customWidth="1"/>
    <col min="8472" max="8472" width="15.28515625" style="58" customWidth="1"/>
    <col min="8473" max="8473" width="13.42578125" style="58" customWidth="1"/>
    <col min="8474" max="8474" width="10.85546875" style="58" customWidth="1"/>
    <col min="8475" max="8702" width="9.140625" style="58"/>
    <col min="8703" max="8703" width="1.140625" style="58" customWidth="1"/>
    <col min="8704" max="8704" width="9.28515625" style="58" bestFit="1" customWidth="1"/>
    <col min="8705" max="8705" width="14.85546875" style="58" customWidth="1"/>
    <col min="8706" max="8706" width="16.85546875" style="58" customWidth="1"/>
    <col min="8707" max="8707" width="10" style="58" customWidth="1"/>
    <col min="8708" max="8709" width="9.28515625" style="58" bestFit="1" customWidth="1"/>
    <col min="8710" max="8710" width="14.85546875" style="58" customWidth="1"/>
    <col min="8711" max="8711" width="11" style="58" customWidth="1"/>
    <col min="8712" max="8712" width="13.7109375" style="58" customWidth="1"/>
    <col min="8713" max="8713" width="14.28515625" style="58" customWidth="1"/>
    <col min="8714" max="8714" width="12.85546875" style="58" customWidth="1"/>
    <col min="8715" max="8715" width="13.5703125" style="58" customWidth="1"/>
    <col min="8716" max="8716" width="15.140625" style="58" customWidth="1"/>
    <col min="8717" max="8717" width="12.42578125" style="58" customWidth="1"/>
    <col min="8718" max="8718" width="12.5703125" style="58" customWidth="1"/>
    <col min="8719" max="8719" width="9.28515625" style="58" bestFit="1" customWidth="1"/>
    <col min="8720" max="8720" width="9.7109375" style="58" customWidth="1"/>
    <col min="8721" max="8721" width="8.5703125" style="58" customWidth="1"/>
    <col min="8722" max="8722" width="8.42578125" style="58" customWidth="1"/>
    <col min="8723" max="8723" width="10" style="58" customWidth="1"/>
    <col min="8724" max="8724" width="10.140625" style="58" customWidth="1"/>
    <col min="8725" max="8726" width="9.28515625" style="58" bestFit="1" customWidth="1"/>
    <col min="8727" max="8727" width="15.5703125" style="58" customWidth="1"/>
    <col min="8728" max="8728" width="15.28515625" style="58" customWidth="1"/>
    <col min="8729" max="8729" width="13.42578125" style="58" customWidth="1"/>
    <col min="8730" max="8730" width="10.85546875" style="58" customWidth="1"/>
    <col min="8731" max="8958" width="9.140625" style="58"/>
    <col min="8959" max="8959" width="1.140625" style="58" customWidth="1"/>
    <col min="8960" max="8960" width="9.28515625" style="58" bestFit="1" customWidth="1"/>
    <col min="8961" max="8961" width="14.85546875" style="58" customWidth="1"/>
    <col min="8962" max="8962" width="16.85546875" style="58" customWidth="1"/>
    <col min="8963" max="8963" width="10" style="58" customWidth="1"/>
    <col min="8964" max="8965" width="9.28515625" style="58" bestFit="1" customWidth="1"/>
    <col min="8966" max="8966" width="14.85546875" style="58" customWidth="1"/>
    <col min="8967" max="8967" width="11" style="58" customWidth="1"/>
    <col min="8968" max="8968" width="13.7109375" style="58" customWidth="1"/>
    <col min="8969" max="8969" width="14.28515625" style="58" customWidth="1"/>
    <col min="8970" max="8970" width="12.85546875" style="58" customWidth="1"/>
    <col min="8971" max="8971" width="13.5703125" style="58" customWidth="1"/>
    <col min="8972" max="8972" width="15.140625" style="58" customWidth="1"/>
    <col min="8973" max="8973" width="12.42578125" style="58" customWidth="1"/>
    <col min="8974" max="8974" width="12.5703125" style="58" customWidth="1"/>
    <col min="8975" max="8975" width="9.28515625" style="58" bestFit="1" customWidth="1"/>
    <col min="8976" max="8976" width="9.7109375" style="58" customWidth="1"/>
    <col min="8977" max="8977" width="8.5703125" style="58" customWidth="1"/>
    <col min="8978" max="8978" width="8.42578125" style="58" customWidth="1"/>
    <col min="8979" max="8979" width="10" style="58" customWidth="1"/>
    <col min="8980" max="8980" width="10.140625" style="58" customWidth="1"/>
    <col min="8981" max="8982" width="9.28515625" style="58" bestFit="1" customWidth="1"/>
    <col min="8983" max="8983" width="15.5703125" style="58" customWidth="1"/>
    <col min="8984" max="8984" width="15.28515625" style="58" customWidth="1"/>
    <col min="8985" max="8985" width="13.42578125" style="58" customWidth="1"/>
    <col min="8986" max="8986" width="10.85546875" style="58" customWidth="1"/>
    <col min="8987" max="9214" width="9.140625" style="58"/>
    <col min="9215" max="9215" width="1.140625" style="58" customWidth="1"/>
    <col min="9216" max="9216" width="9.28515625" style="58" bestFit="1" customWidth="1"/>
    <col min="9217" max="9217" width="14.85546875" style="58" customWidth="1"/>
    <col min="9218" max="9218" width="16.85546875" style="58" customWidth="1"/>
    <col min="9219" max="9219" width="10" style="58" customWidth="1"/>
    <col min="9220" max="9221" width="9.28515625" style="58" bestFit="1" customWidth="1"/>
    <col min="9222" max="9222" width="14.85546875" style="58" customWidth="1"/>
    <col min="9223" max="9223" width="11" style="58" customWidth="1"/>
    <col min="9224" max="9224" width="13.7109375" style="58" customWidth="1"/>
    <col min="9225" max="9225" width="14.28515625" style="58" customWidth="1"/>
    <col min="9226" max="9226" width="12.85546875" style="58" customWidth="1"/>
    <col min="9227" max="9227" width="13.5703125" style="58" customWidth="1"/>
    <col min="9228" max="9228" width="15.140625" style="58" customWidth="1"/>
    <col min="9229" max="9229" width="12.42578125" style="58" customWidth="1"/>
    <col min="9230" max="9230" width="12.5703125" style="58" customWidth="1"/>
    <col min="9231" max="9231" width="9.28515625" style="58" bestFit="1" customWidth="1"/>
    <col min="9232" max="9232" width="9.7109375" style="58" customWidth="1"/>
    <col min="9233" max="9233" width="8.5703125" style="58" customWidth="1"/>
    <col min="9234" max="9234" width="8.42578125" style="58" customWidth="1"/>
    <col min="9235" max="9235" width="10" style="58" customWidth="1"/>
    <col min="9236" max="9236" width="10.140625" style="58" customWidth="1"/>
    <col min="9237" max="9238" width="9.28515625" style="58" bestFit="1" customWidth="1"/>
    <col min="9239" max="9239" width="15.5703125" style="58" customWidth="1"/>
    <col min="9240" max="9240" width="15.28515625" style="58" customWidth="1"/>
    <col min="9241" max="9241" width="13.42578125" style="58" customWidth="1"/>
    <col min="9242" max="9242" width="10.85546875" style="58" customWidth="1"/>
    <col min="9243" max="9470" width="9.140625" style="58"/>
    <col min="9471" max="9471" width="1.140625" style="58" customWidth="1"/>
    <col min="9472" max="9472" width="9.28515625" style="58" bestFit="1" customWidth="1"/>
    <col min="9473" max="9473" width="14.85546875" style="58" customWidth="1"/>
    <col min="9474" max="9474" width="16.85546875" style="58" customWidth="1"/>
    <col min="9475" max="9475" width="10" style="58" customWidth="1"/>
    <col min="9476" max="9477" width="9.28515625" style="58" bestFit="1" customWidth="1"/>
    <col min="9478" max="9478" width="14.85546875" style="58" customWidth="1"/>
    <col min="9479" max="9479" width="11" style="58" customWidth="1"/>
    <col min="9480" max="9480" width="13.7109375" style="58" customWidth="1"/>
    <col min="9481" max="9481" width="14.28515625" style="58" customWidth="1"/>
    <col min="9482" max="9482" width="12.85546875" style="58" customWidth="1"/>
    <col min="9483" max="9483" width="13.5703125" style="58" customWidth="1"/>
    <col min="9484" max="9484" width="15.140625" style="58" customWidth="1"/>
    <col min="9485" max="9485" width="12.42578125" style="58" customWidth="1"/>
    <col min="9486" max="9486" width="12.5703125" style="58" customWidth="1"/>
    <col min="9487" max="9487" width="9.28515625" style="58" bestFit="1" customWidth="1"/>
    <col min="9488" max="9488" width="9.7109375" style="58" customWidth="1"/>
    <col min="9489" max="9489" width="8.5703125" style="58" customWidth="1"/>
    <col min="9490" max="9490" width="8.42578125" style="58" customWidth="1"/>
    <col min="9491" max="9491" width="10" style="58" customWidth="1"/>
    <col min="9492" max="9492" width="10.140625" style="58" customWidth="1"/>
    <col min="9493" max="9494" width="9.28515625" style="58" bestFit="1" customWidth="1"/>
    <col min="9495" max="9495" width="15.5703125" style="58" customWidth="1"/>
    <col min="9496" max="9496" width="15.28515625" style="58" customWidth="1"/>
    <col min="9497" max="9497" width="13.42578125" style="58" customWidth="1"/>
    <col min="9498" max="9498" width="10.85546875" style="58" customWidth="1"/>
    <col min="9499" max="9726" width="9.140625" style="58"/>
    <col min="9727" max="9727" width="1.140625" style="58" customWidth="1"/>
    <col min="9728" max="9728" width="9.28515625" style="58" bestFit="1" customWidth="1"/>
    <col min="9729" max="9729" width="14.85546875" style="58" customWidth="1"/>
    <col min="9730" max="9730" width="16.85546875" style="58" customWidth="1"/>
    <col min="9731" max="9731" width="10" style="58" customWidth="1"/>
    <col min="9732" max="9733" width="9.28515625" style="58" bestFit="1" customWidth="1"/>
    <col min="9734" max="9734" width="14.85546875" style="58" customWidth="1"/>
    <col min="9735" max="9735" width="11" style="58" customWidth="1"/>
    <col min="9736" max="9736" width="13.7109375" style="58" customWidth="1"/>
    <col min="9737" max="9737" width="14.28515625" style="58" customWidth="1"/>
    <col min="9738" max="9738" width="12.85546875" style="58" customWidth="1"/>
    <col min="9739" max="9739" width="13.5703125" style="58" customWidth="1"/>
    <col min="9740" max="9740" width="15.140625" style="58" customWidth="1"/>
    <col min="9741" max="9741" width="12.42578125" style="58" customWidth="1"/>
    <col min="9742" max="9742" width="12.5703125" style="58" customWidth="1"/>
    <col min="9743" max="9743" width="9.28515625" style="58" bestFit="1" customWidth="1"/>
    <col min="9744" max="9744" width="9.7109375" style="58" customWidth="1"/>
    <col min="9745" max="9745" width="8.5703125" style="58" customWidth="1"/>
    <col min="9746" max="9746" width="8.42578125" style="58" customWidth="1"/>
    <col min="9747" max="9747" width="10" style="58" customWidth="1"/>
    <col min="9748" max="9748" width="10.140625" style="58" customWidth="1"/>
    <col min="9749" max="9750" width="9.28515625" style="58" bestFit="1" customWidth="1"/>
    <col min="9751" max="9751" width="15.5703125" style="58" customWidth="1"/>
    <col min="9752" max="9752" width="15.28515625" style="58" customWidth="1"/>
    <col min="9753" max="9753" width="13.42578125" style="58" customWidth="1"/>
    <col min="9754" max="9754" width="10.85546875" style="58" customWidth="1"/>
    <col min="9755" max="9982" width="9.140625" style="58"/>
    <col min="9983" max="9983" width="1.140625" style="58" customWidth="1"/>
    <col min="9984" max="9984" width="9.28515625" style="58" bestFit="1" customWidth="1"/>
    <col min="9985" max="9985" width="14.85546875" style="58" customWidth="1"/>
    <col min="9986" max="9986" width="16.85546875" style="58" customWidth="1"/>
    <col min="9987" max="9987" width="10" style="58" customWidth="1"/>
    <col min="9988" max="9989" width="9.28515625" style="58" bestFit="1" customWidth="1"/>
    <col min="9990" max="9990" width="14.85546875" style="58" customWidth="1"/>
    <col min="9991" max="9991" width="11" style="58" customWidth="1"/>
    <col min="9992" max="9992" width="13.7109375" style="58" customWidth="1"/>
    <col min="9993" max="9993" width="14.28515625" style="58" customWidth="1"/>
    <col min="9994" max="9994" width="12.85546875" style="58" customWidth="1"/>
    <col min="9995" max="9995" width="13.5703125" style="58" customWidth="1"/>
    <col min="9996" max="9996" width="15.140625" style="58" customWidth="1"/>
    <col min="9997" max="9997" width="12.42578125" style="58" customWidth="1"/>
    <col min="9998" max="9998" width="12.5703125" style="58" customWidth="1"/>
    <col min="9999" max="9999" width="9.28515625" style="58" bestFit="1" customWidth="1"/>
    <col min="10000" max="10000" width="9.7109375" style="58" customWidth="1"/>
    <col min="10001" max="10001" width="8.5703125" style="58" customWidth="1"/>
    <col min="10002" max="10002" width="8.42578125" style="58" customWidth="1"/>
    <col min="10003" max="10003" width="10" style="58" customWidth="1"/>
    <col min="10004" max="10004" width="10.140625" style="58" customWidth="1"/>
    <col min="10005" max="10006" width="9.28515625" style="58" bestFit="1" customWidth="1"/>
    <col min="10007" max="10007" width="15.5703125" style="58" customWidth="1"/>
    <col min="10008" max="10008" width="15.28515625" style="58" customWidth="1"/>
    <col min="10009" max="10009" width="13.42578125" style="58" customWidth="1"/>
    <col min="10010" max="10010" width="10.85546875" style="58" customWidth="1"/>
    <col min="10011" max="10238" width="9.140625" style="58"/>
    <col min="10239" max="10239" width="1.140625" style="58" customWidth="1"/>
    <col min="10240" max="10240" width="9.28515625" style="58" bestFit="1" customWidth="1"/>
    <col min="10241" max="10241" width="14.85546875" style="58" customWidth="1"/>
    <col min="10242" max="10242" width="16.85546875" style="58" customWidth="1"/>
    <col min="10243" max="10243" width="10" style="58" customWidth="1"/>
    <col min="10244" max="10245" width="9.28515625" style="58" bestFit="1" customWidth="1"/>
    <col min="10246" max="10246" width="14.85546875" style="58" customWidth="1"/>
    <col min="10247" max="10247" width="11" style="58" customWidth="1"/>
    <col min="10248" max="10248" width="13.7109375" style="58" customWidth="1"/>
    <col min="10249" max="10249" width="14.28515625" style="58" customWidth="1"/>
    <col min="10250" max="10250" width="12.85546875" style="58" customWidth="1"/>
    <col min="10251" max="10251" width="13.5703125" style="58" customWidth="1"/>
    <col min="10252" max="10252" width="15.140625" style="58" customWidth="1"/>
    <col min="10253" max="10253" width="12.42578125" style="58" customWidth="1"/>
    <col min="10254" max="10254" width="12.5703125" style="58" customWidth="1"/>
    <col min="10255" max="10255" width="9.28515625" style="58" bestFit="1" customWidth="1"/>
    <col min="10256" max="10256" width="9.7109375" style="58" customWidth="1"/>
    <col min="10257" max="10257" width="8.5703125" style="58" customWidth="1"/>
    <col min="10258" max="10258" width="8.42578125" style="58" customWidth="1"/>
    <col min="10259" max="10259" width="10" style="58" customWidth="1"/>
    <col min="10260" max="10260" width="10.140625" style="58" customWidth="1"/>
    <col min="10261" max="10262" width="9.28515625" style="58" bestFit="1" customWidth="1"/>
    <col min="10263" max="10263" width="15.5703125" style="58" customWidth="1"/>
    <col min="10264" max="10264" width="15.28515625" style="58" customWidth="1"/>
    <col min="10265" max="10265" width="13.42578125" style="58" customWidth="1"/>
    <col min="10266" max="10266" width="10.85546875" style="58" customWidth="1"/>
    <col min="10267" max="10494" width="9.140625" style="58"/>
    <col min="10495" max="10495" width="1.140625" style="58" customWidth="1"/>
    <col min="10496" max="10496" width="9.28515625" style="58" bestFit="1" customWidth="1"/>
    <col min="10497" max="10497" width="14.85546875" style="58" customWidth="1"/>
    <col min="10498" max="10498" width="16.85546875" style="58" customWidth="1"/>
    <col min="10499" max="10499" width="10" style="58" customWidth="1"/>
    <col min="10500" max="10501" width="9.28515625" style="58" bestFit="1" customWidth="1"/>
    <col min="10502" max="10502" width="14.85546875" style="58" customWidth="1"/>
    <col min="10503" max="10503" width="11" style="58" customWidth="1"/>
    <col min="10504" max="10504" width="13.7109375" style="58" customWidth="1"/>
    <col min="10505" max="10505" width="14.28515625" style="58" customWidth="1"/>
    <col min="10506" max="10506" width="12.85546875" style="58" customWidth="1"/>
    <col min="10507" max="10507" width="13.5703125" style="58" customWidth="1"/>
    <col min="10508" max="10508" width="15.140625" style="58" customWidth="1"/>
    <col min="10509" max="10509" width="12.42578125" style="58" customWidth="1"/>
    <col min="10510" max="10510" width="12.5703125" style="58" customWidth="1"/>
    <col min="10511" max="10511" width="9.28515625" style="58" bestFit="1" customWidth="1"/>
    <col min="10512" max="10512" width="9.7109375" style="58" customWidth="1"/>
    <col min="10513" max="10513" width="8.5703125" style="58" customWidth="1"/>
    <col min="10514" max="10514" width="8.42578125" style="58" customWidth="1"/>
    <col min="10515" max="10515" width="10" style="58" customWidth="1"/>
    <col min="10516" max="10516" width="10.140625" style="58" customWidth="1"/>
    <col min="10517" max="10518" width="9.28515625" style="58" bestFit="1" customWidth="1"/>
    <col min="10519" max="10519" width="15.5703125" style="58" customWidth="1"/>
    <col min="10520" max="10520" width="15.28515625" style="58" customWidth="1"/>
    <col min="10521" max="10521" width="13.42578125" style="58" customWidth="1"/>
    <col min="10522" max="10522" width="10.85546875" style="58" customWidth="1"/>
    <col min="10523" max="10750" width="9.140625" style="58"/>
    <col min="10751" max="10751" width="1.140625" style="58" customWidth="1"/>
    <col min="10752" max="10752" width="9.28515625" style="58" bestFit="1" customWidth="1"/>
    <col min="10753" max="10753" width="14.85546875" style="58" customWidth="1"/>
    <col min="10754" max="10754" width="16.85546875" style="58" customWidth="1"/>
    <col min="10755" max="10755" width="10" style="58" customWidth="1"/>
    <col min="10756" max="10757" width="9.28515625" style="58" bestFit="1" customWidth="1"/>
    <col min="10758" max="10758" width="14.85546875" style="58" customWidth="1"/>
    <col min="10759" max="10759" width="11" style="58" customWidth="1"/>
    <col min="10760" max="10760" width="13.7109375" style="58" customWidth="1"/>
    <col min="10761" max="10761" width="14.28515625" style="58" customWidth="1"/>
    <col min="10762" max="10762" width="12.85546875" style="58" customWidth="1"/>
    <col min="10763" max="10763" width="13.5703125" style="58" customWidth="1"/>
    <col min="10764" max="10764" width="15.140625" style="58" customWidth="1"/>
    <col min="10765" max="10765" width="12.42578125" style="58" customWidth="1"/>
    <col min="10766" max="10766" width="12.5703125" style="58" customWidth="1"/>
    <col min="10767" max="10767" width="9.28515625" style="58" bestFit="1" customWidth="1"/>
    <col min="10768" max="10768" width="9.7109375" style="58" customWidth="1"/>
    <col min="10769" max="10769" width="8.5703125" style="58" customWidth="1"/>
    <col min="10770" max="10770" width="8.42578125" style="58" customWidth="1"/>
    <col min="10771" max="10771" width="10" style="58" customWidth="1"/>
    <col min="10772" max="10772" width="10.140625" style="58" customWidth="1"/>
    <col min="10773" max="10774" width="9.28515625" style="58" bestFit="1" customWidth="1"/>
    <col min="10775" max="10775" width="15.5703125" style="58" customWidth="1"/>
    <col min="10776" max="10776" width="15.28515625" style="58" customWidth="1"/>
    <col min="10777" max="10777" width="13.42578125" style="58" customWidth="1"/>
    <col min="10778" max="10778" width="10.85546875" style="58" customWidth="1"/>
    <col min="10779" max="11006" width="9.140625" style="58"/>
    <col min="11007" max="11007" width="1.140625" style="58" customWidth="1"/>
    <col min="11008" max="11008" width="9.28515625" style="58" bestFit="1" customWidth="1"/>
    <col min="11009" max="11009" width="14.85546875" style="58" customWidth="1"/>
    <col min="11010" max="11010" width="16.85546875" style="58" customWidth="1"/>
    <col min="11011" max="11011" width="10" style="58" customWidth="1"/>
    <col min="11012" max="11013" width="9.28515625" style="58" bestFit="1" customWidth="1"/>
    <col min="11014" max="11014" width="14.85546875" style="58" customWidth="1"/>
    <col min="11015" max="11015" width="11" style="58" customWidth="1"/>
    <col min="11016" max="11016" width="13.7109375" style="58" customWidth="1"/>
    <col min="11017" max="11017" width="14.28515625" style="58" customWidth="1"/>
    <col min="11018" max="11018" width="12.85546875" style="58" customWidth="1"/>
    <col min="11019" max="11019" width="13.5703125" style="58" customWidth="1"/>
    <col min="11020" max="11020" width="15.140625" style="58" customWidth="1"/>
    <col min="11021" max="11021" width="12.42578125" style="58" customWidth="1"/>
    <col min="11022" max="11022" width="12.5703125" style="58" customWidth="1"/>
    <col min="11023" max="11023" width="9.28515625" style="58" bestFit="1" customWidth="1"/>
    <col min="11024" max="11024" width="9.7109375" style="58" customWidth="1"/>
    <col min="11025" max="11025" width="8.5703125" style="58" customWidth="1"/>
    <col min="11026" max="11026" width="8.42578125" style="58" customWidth="1"/>
    <col min="11027" max="11027" width="10" style="58" customWidth="1"/>
    <col min="11028" max="11028" width="10.140625" style="58" customWidth="1"/>
    <col min="11029" max="11030" width="9.28515625" style="58" bestFit="1" customWidth="1"/>
    <col min="11031" max="11031" width="15.5703125" style="58" customWidth="1"/>
    <col min="11032" max="11032" width="15.28515625" style="58" customWidth="1"/>
    <col min="11033" max="11033" width="13.42578125" style="58" customWidth="1"/>
    <col min="11034" max="11034" width="10.85546875" style="58" customWidth="1"/>
    <col min="11035" max="11262" width="9.140625" style="58"/>
    <col min="11263" max="11263" width="1.140625" style="58" customWidth="1"/>
    <col min="11264" max="11264" width="9.28515625" style="58" bestFit="1" customWidth="1"/>
    <col min="11265" max="11265" width="14.85546875" style="58" customWidth="1"/>
    <col min="11266" max="11266" width="16.85546875" style="58" customWidth="1"/>
    <col min="11267" max="11267" width="10" style="58" customWidth="1"/>
    <col min="11268" max="11269" width="9.28515625" style="58" bestFit="1" customWidth="1"/>
    <col min="11270" max="11270" width="14.85546875" style="58" customWidth="1"/>
    <col min="11271" max="11271" width="11" style="58" customWidth="1"/>
    <col min="11272" max="11272" width="13.7109375" style="58" customWidth="1"/>
    <col min="11273" max="11273" width="14.28515625" style="58" customWidth="1"/>
    <col min="11274" max="11274" width="12.85546875" style="58" customWidth="1"/>
    <col min="11275" max="11275" width="13.5703125" style="58" customWidth="1"/>
    <col min="11276" max="11276" width="15.140625" style="58" customWidth="1"/>
    <col min="11277" max="11277" width="12.42578125" style="58" customWidth="1"/>
    <col min="11278" max="11278" width="12.5703125" style="58" customWidth="1"/>
    <col min="11279" max="11279" width="9.28515625" style="58" bestFit="1" customWidth="1"/>
    <col min="11280" max="11280" width="9.7109375" style="58" customWidth="1"/>
    <col min="11281" max="11281" width="8.5703125" style="58" customWidth="1"/>
    <col min="11282" max="11282" width="8.42578125" style="58" customWidth="1"/>
    <col min="11283" max="11283" width="10" style="58" customWidth="1"/>
    <col min="11284" max="11284" width="10.140625" style="58" customWidth="1"/>
    <col min="11285" max="11286" width="9.28515625" style="58" bestFit="1" customWidth="1"/>
    <col min="11287" max="11287" width="15.5703125" style="58" customWidth="1"/>
    <col min="11288" max="11288" width="15.28515625" style="58" customWidth="1"/>
    <col min="11289" max="11289" width="13.42578125" style="58" customWidth="1"/>
    <col min="11290" max="11290" width="10.85546875" style="58" customWidth="1"/>
    <col min="11291" max="11518" width="9.140625" style="58"/>
    <col min="11519" max="11519" width="1.140625" style="58" customWidth="1"/>
    <col min="11520" max="11520" width="9.28515625" style="58" bestFit="1" customWidth="1"/>
    <col min="11521" max="11521" width="14.85546875" style="58" customWidth="1"/>
    <col min="11522" max="11522" width="16.85546875" style="58" customWidth="1"/>
    <col min="11523" max="11523" width="10" style="58" customWidth="1"/>
    <col min="11524" max="11525" width="9.28515625" style="58" bestFit="1" customWidth="1"/>
    <col min="11526" max="11526" width="14.85546875" style="58" customWidth="1"/>
    <col min="11527" max="11527" width="11" style="58" customWidth="1"/>
    <col min="11528" max="11528" width="13.7109375" style="58" customWidth="1"/>
    <col min="11529" max="11529" width="14.28515625" style="58" customWidth="1"/>
    <col min="11530" max="11530" width="12.85546875" style="58" customWidth="1"/>
    <col min="11531" max="11531" width="13.5703125" style="58" customWidth="1"/>
    <col min="11532" max="11532" width="15.140625" style="58" customWidth="1"/>
    <col min="11533" max="11533" width="12.42578125" style="58" customWidth="1"/>
    <col min="11534" max="11534" width="12.5703125" style="58" customWidth="1"/>
    <col min="11535" max="11535" width="9.28515625" style="58" bestFit="1" customWidth="1"/>
    <col min="11536" max="11536" width="9.7109375" style="58" customWidth="1"/>
    <col min="11537" max="11537" width="8.5703125" style="58" customWidth="1"/>
    <col min="11538" max="11538" width="8.42578125" style="58" customWidth="1"/>
    <col min="11539" max="11539" width="10" style="58" customWidth="1"/>
    <col min="11540" max="11540" width="10.140625" style="58" customWidth="1"/>
    <col min="11541" max="11542" width="9.28515625" style="58" bestFit="1" customWidth="1"/>
    <col min="11543" max="11543" width="15.5703125" style="58" customWidth="1"/>
    <col min="11544" max="11544" width="15.28515625" style="58" customWidth="1"/>
    <col min="11545" max="11545" width="13.42578125" style="58" customWidth="1"/>
    <col min="11546" max="11546" width="10.85546875" style="58" customWidth="1"/>
    <col min="11547" max="11774" width="9.140625" style="58"/>
    <col min="11775" max="11775" width="1.140625" style="58" customWidth="1"/>
    <col min="11776" max="11776" width="9.28515625" style="58" bestFit="1" customWidth="1"/>
    <col min="11777" max="11777" width="14.85546875" style="58" customWidth="1"/>
    <col min="11778" max="11778" width="16.85546875" style="58" customWidth="1"/>
    <col min="11779" max="11779" width="10" style="58" customWidth="1"/>
    <col min="11780" max="11781" width="9.28515625" style="58" bestFit="1" customWidth="1"/>
    <col min="11782" max="11782" width="14.85546875" style="58" customWidth="1"/>
    <col min="11783" max="11783" width="11" style="58" customWidth="1"/>
    <col min="11784" max="11784" width="13.7109375" style="58" customWidth="1"/>
    <col min="11785" max="11785" width="14.28515625" style="58" customWidth="1"/>
    <col min="11786" max="11786" width="12.85546875" style="58" customWidth="1"/>
    <col min="11787" max="11787" width="13.5703125" style="58" customWidth="1"/>
    <col min="11788" max="11788" width="15.140625" style="58" customWidth="1"/>
    <col min="11789" max="11789" width="12.42578125" style="58" customWidth="1"/>
    <col min="11790" max="11790" width="12.5703125" style="58" customWidth="1"/>
    <col min="11791" max="11791" width="9.28515625" style="58" bestFit="1" customWidth="1"/>
    <col min="11792" max="11792" width="9.7109375" style="58" customWidth="1"/>
    <col min="11793" max="11793" width="8.5703125" style="58" customWidth="1"/>
    <col min="11794" max="11794" width="8.42578125" style="58" customWidth="1"/>
    <col min="11795" max="11795" width="10" style="58" customWidth="1"/>
    <col min="11796" max="11796" width="10.140625" style="58" customWidth="1"/>
    <col min="11797" max="11798" width="9.28515625" style="58" bestFit="1" customWidth="1"/>
    <col min="11799" max="11799" width="15.5703125" style="58" customWidth="1"/>
    <col min="11800" max="11800" width="15.28515625" style="58" customWidth="1"/>
    <col min="11801" max="11801" width="13.42578125" style="58" customWidth="1"/>
    <col min="11802" max="11802" width="10.85546875" style="58" customWidth="1"/>
    <col min="11803" max="12030" width="9.140625" style="58"/>
    <col min="12031" max="12031" width="1.140625" style="58" customWidth="1"/>
    <col min="12032" max="12032" width="9.28515625" style="58" bestFit="1" customWidth="1"/>
    <col min="12033" max="12033" width="14.85546875" style="58" customWidth="1"/>
    <col min="12034" max="12034" width="16.85546875" style="58" customWidth="1"/>
    <col min="12035" max="12035" width="10" style="58" customWidth="1"/>
    <col min="12036" max="12037" width="9.28515625" style="58" bestFit="1" customWidth="1"/>
    <col min="12038" max="12038" width="14.85546875" style="58" customWidth="1"/>
    <col min="12039" max="12039" width="11" style="58" customWidth="1"/>
    <col min="12040" max="12040" width="13.7109375" style="58" customWidth="1"/>
    <col min="12041" max="12041" width="14.28515625" style="58" customWidth="1"/>
    <col min="12042" max="12042" width="12.85546875" style="58" customWidth="1"/>
    <col min="12043" max="12043" width="13.5703125" style="58" customWidth="1"/>
    <col min="12044" max="12044" width="15.140625" style="58" customWidth="1"/>
    <col min="12045" max="12045" width="12.42578125" style="58" customWidth="1"/>
    <col min="12046" max="12046" width="12.5703125" style="58" customWidth="1"/>
    <col min="12047" max="12047" width="9.28515625" style="58" bestFit="1" customWidth="1"/>
    <col min="12048" max="12048" width="9.7109375" style="58" customWidth="1"/>
    <col min="12049" max="12049" width="8.5703125" style="58" customWidth="1"/>
    <col min="12050" max="12050" width="8.42578125" style="58" customWidth="1"/>
    <col min="12051" max="12051" width="10" style="58" customWidth="1"/>
    <col min="12052" max="12052" width="10.140625" style="58" customWidth="1"/>
    <col min="12053" max="12054" width="9.28515625" style="58" bestFit="1" customWidth="1"/>
    <col min="12055" max="12055" width="15.5703125" style="58" customWidth="1"/>
    <col min="12056" max="12056" width="15.28515625" style="58" customWidth="1"/>
    <col min="12057" max="12057" width="13.42578125" style="58" customWidth="1"/>
    <col min="12058" max="12058" width="10.85546875" style="58" customWidth="1"/>
    <col min="12059" max="12286" width="9.140625" style="58"/>
    <col min="12287" max="12287" width="1.140625" style="58" customWidth="1"/>
    <col min="12288" max="12288" width="9.28515625" style="58" bestFit="1" customWidth="1"/>
    <col min="12289" max="12289" width="14.85546875" style="58" customWidth="1"/>
    <col min="12290" max="12290" width="16.85546875" style="58" customWidth="1"/>
    <col min="12291" max="12291" width="10" style="58" customWidth="1"/>
    <col min="12292" max="12293" width="9.28515625" style="58" bestFit="1" customWidth="1"/>
    <col min="12294" max="12294" width="14.85546875" style="58" customWidth="1"/>
    <col min="12295" max="12295" width="11" style="58" customWidth="1"/>
    <col min="12296" max="12296" width="13.7109375" style="58" customWidth="1"/>
    <col min="12297" max="12297" width="14.28515625" style="58" customWidth="1"/>
    <col min="12298" max="12298" width="12.85546875" style="58" customWidth="1"/>
    <col min="12299" max="12299" width="13.5703125" style="58" customWidth="1"/>
    <col min="12300" max="12300" width="15.140625" style="58" customWidth="1"/>
    <col min="12301" max="12301" width="12.42578125" style="58" customWidth="1"/>
    <col min="12302" max="12302" width="12.5703125" style="58" customWidth="1"/>
    <col min="12303" max="12303" width="9.28515625" style="58" bestFit="1" customWidth="1"/>
    <col min="12304" max="12304" width="9.7109375" style="58" customWidth="1"/>
    <col min="12305" max="12305" width="8.5703125" style="58" customWidth="1"/>
    <col min="12306" max="12306" width="8.42578125" style="58" customWidth="1"/>
    <col min="12307" max="12307" width="10" style="58" customWidth="1"/>
    <col min="12308" max="12308" width="10.140625" style="58" customWidth="1"/>
    <col min="12309" max="12310" width="9.28515625" style="58" bestFit="1" customWidth="1"/>
    <col min="12311" max="12311" width="15.5703125" style="58" customWidth="1"/>
    <col min="12312" max="12312" width="15.28515625" style="58" customWidth="1"/>
    <col min="12313" max="12313" width="13.42578125" style="58" customWidth="1"/>
    <col min="12314" max="12314" width="10.85546875" style="58" customWidth="1"/>
    <col min="12315" max="12542" width="9.140625" style="58"/>
    <col min="12543" max="12543" width="1.140625" style="58" customWidth="1"/>
    <col min="12544" max="12544" width="9.28515625" style="58" bestFit="1" customWidth="1"/>
    <col min="12545" max="12545" width="14.85546875" style="58" customWidth="1"/>
    <col min="12546" max="12546" width="16.85546875" style="58" customWidth="1"/>
    <col min="12547" max="12547" width="10" style="58" customWidth="1"/>
    <col min="12548" max="12549" width="9.28515625" style="58" bestFit="1" customWidth="1"/>
    <col min="12550" max="12550" width="14.85546875" style="58" customWidth="1"/>
    <col min="12551" max="12551" width="11" style="58" customWidth="1"/>
    <col min="12552" max="12552" width="13.7109375" style="58" customWidth="1"/>
    <col min="12553" max="12553" width="14.28515625" style="58" customWidth="1"/>
    <col min="12554" max="12554" width="12.85546875" style="58" customWidth="1"/>
    <col min="12555" max="12555" width="13.5703125" style="58" customWidth="1"/>
    <col min="12556" max="12556" width="15.140625" style="58" customWidth="1"/>
    <col min="12557" max="12557" width="12.42578125" style="58" customWidth="1"/>
    <col min="12558" max="12558" width="12.5703125" style="58" customWidth="1"/>
    <col min="12559" max="12559" width="9.28515625" style="58" bestFit="1" customWidth="1"/>
    <col min="12560" max="12560" width="9.7109375" style="58" customWidth="1"/>
    <col min="12561" max="12561" width="8.5703125" style="58" customWidth="1"/>
    <col min="12562" max="12562" width="8.42578125" style="58" customWidth="1"/>
    <col min="12563" max="12563" width="10" style="58" customWidth="1"/>
    <col min="12564" max="12564" width="10.140625" style="58" customWidth="1"/>
    <col min="12565" max="12566" width="9.28515625" style="58" bestFit="1" customWidth="1"/>
    <col min="12567" max="12567" width="15.5703125" style="58" customWidth="1"/>
    <col min="12568" max="12568" width="15.28515625" style="58" customWidth="1"/>
    <col min="12569" max="12569" width="13.42578125" style="58" customWidth="1"/>
    <col min="12570" max="12570" width="10.85546875" style="58" customWidth="1"/>
    <col min="12571" max="12798" width="9.140625" style="58"/>
    <col min="12799" max="12799" width="1.140625" style="58" customWidth="1"/>
    <col min="12800" max="12800" width="9.28515625" style="58" bestFit="1" customWidth="1"/>
    <col min="12801" max="12801" width="14.85546875" style="58" customWidth="1"/>
    <col min="12802" max="12802" width="16.85546875" style="58" customWidth="1"/>
    <col min="12803" max="12803" width="10" style="58" customWidth="1"/>
    <col min="12804" max="12805" width="9.28515625" style="58" bestFit="1" customWidth="1"/>
    <col min="12806" max="12806" width="14.85546875" style="58" customWidth="1"/>
    <col min="12807" max="12807" width="11" style="58" customWidth="1"/>
    <col min="12808" max="12808" width="13.7109375" style="58" customWidth="1"/>
    <col min="12809" max="12809" width="14.28515625" style="58" customWidth="1"/>
    <col min="12810" max="12810" width="12.85546875" style="58" customWidth="1"/>
    <col min="12811" max="12811" width="13.5703125" style="58" customWidth="1"/>
    <col min="12812" max="12812" width="15.140625" style="58" customWidth="1"/>
    <col min="12813" max="12813" width="12.42578125" style="58" customWidth="1"/>
    <col min="12814" max="12814" width="12.5703125" style="58" customWidth="1"/>
    <col min="12815" max="12815" width="9.28515625" style="58" bestFit="1" customWidth="1"/>
    <col min="12816" max="12816" width="9.7109375" style="58" customWidth="1"/>
    <col min="12817" max="12817" width="8.5703125" style="58" customWidth="1"/>
    <col min="12818" max="12818" width="8.42578125" style="58" customWidth="1"/>
    <col min="12819" max="12819" width="10" style="58" customWidth="1"/>
    <col min="12820" max="12820" width="10.140625" style="58" customWidth="1"/>
    <col min="12821" max="12822" width="9.28515625" style="58" bestFit="1" customWidth="1"/>
    <col min="12823" max="12823" width="15.5703125" style="58" customWidth="1"/>
    <col min="12824" max="12824" width="15.28515625" style="58" customWidth="1"/>
    <col min="12825" max="12825" width="13.42578125" style="58" customWidth="1"/>
    <col min="12826" max="12826" width="10.85546875" style="58" customWidth="1"/>
    <col min="12827" max="13054" width="9.140625" style="58"/>
    <col min="13055" max="13055" width="1.140625" style="58" customWidth="1"/>
    <col min="13056" max="13056" width="9.28515625" style="58" bestFit="1" customWidth="1"/>
    <col min="13057" max="13057" width="14.85546875" style="58" customWidth="1"/>
    <col min="13058" max="13058" width="16.85546875" style="58" customWidth="1"/>
    <col min="13059" max="13059" width="10" style="58" customWidth="1"/>
    <col min="13060" max="13061" width="9.28515625" style="58" bestFit="1" customWidth="1"/>
    <col min="13062" max="13062" width="14.85546875" style="58" customWidth="1"/>
    <col min="13063" max="13063" width="11" style="58" customWidth="1"/>
    <col min="13064" max="13064" width="13.7109375" style="58" customWidth="1"/>
    <col min="13065" max="13065" width="14.28515625" style="58" customWidth="1"/>
    <col min="13066" max="13066" width="12.85546875" style="58" customWidth="1"/>
    <col min="13067" max="13067" width="13.5703125" style="58" customWidth="1"/>
    <col min="13068" max="13068" width="15.140625" style="58" customWidth="1"/>
    <col min="13069" max="13069" width="12.42578125" style="58" customWidth="1"/>
    <col min="13070" max="13070" width="12.5703125" style="58" customWidth="1"/>
    <col min="13071" max="13071" width="9.28515625" style="58" bestFit="1" customWidth="1"/>
    <col min="13072" max="13072" width="9.7109375" style="58" customWidth="1"/>
    <col min="13073" max="13073" width="8.5703125" style="58" customWidth="1"/>
    <col min="13074" max="13074" width="8.42578125" style="58" customWidth="1"/>
    <col min="13075" max="13075" width="10" style="58" customWidth="1"/>
    <col min="13076" max="13076" width="10.140625" style="58" customWidth="1"/>
    <col min="13077" max="13078" width="9.28515625" style="58" bestFit="1" customWidth="1"/>
    <col min="13079" max="13079" width="15.5703125" style="58" customWidth="1"/>
    <col min="13080" max="13080" width="15.28515625" style="58" customWidth="1"/>
    <col min="13081" max="13081" width="13.42578125" style="58" customWidth="1"/>
    <col min="13082" max="13082" width="10.85546875" style="58" customWidth="1"/>
    <col min="13083" max="13310" width="9.140625" style="58"/>
    <col min="13311" max="13311" width="1.140625" style="58" customWidth="1"/>
    <col min="13312" max="13312" width="9.28515625" style="58" bestFit="1" customWidth="1"/>
    <col min="13313" max="13313" width="14.85546875" style="58" customWidth="1"/>
    <col min="13314" max="13314" width="16.85546875" style="58" customWidth="1"/>
    <col min="13315" max="13315" width="10" style="58" customWidth="1"/>
    <col min="13316" max="13317" width="9.28515625" style="58" bestFit="1" customWidth="1"/>
    <col min="13318" max="13318" width="14.85546875" style="58" customWidth="1"/>
    <col min="13319" max="13319" width="11" style="58" customWidth="1"/>
    <col min="13320" max="13320" width="13.7109375" style="58" customWidth="1"/>
    <col min="13321" max="13321" width="14.28515625" style="58" customWidth="1"/>
    <col min="13322" max="13322" width="12.85546875" style="58" customWidth="1"/>
    <col min="13323" max="13323" width="13.5703125" style="58" customWidth="1"/>
    <col min="13324" max="13324" width="15.140625" style="58" customWidth="1"/>
    <col min="13325" max="13325" width="12.42578125" style="58" customWidth="1"/>
    <col min="13326" max="13326" width="12.5703125" style="58" customWidth="1"/>
    <col min="13327" max="13327" width="9.28515625" style="58" bestFit="1" customWidth="1"/>
    <col min="13328" max="13328" width="9.7109375" style="58" customWidth="1"/>
    <col min="13329" max="13329" width="8.5703125" style="58" customWidth="1"/>
    <col min="13330" max="13330" width="8.42578125" style="58" customWidth="1"/>
    <col min="13331" max="13331" width="10" style="58" customWidth="1"/>
    <col min="13332" max="13332" width="10.140625" style="58" customWidth="1"/>
    <col min="13333" max="13334" width="9.28515625" style="58" bestFit="1" customWidth="1"/>
    <col min="13335" max="13335" width="15.5703125" style="58" customWidth="1"/>
    <col min="13336" max="13336" width="15.28515625" style="58" customWidth="1"/>
    <col min="13337" max="13337" width="13.42578125" style="58" customWidth="1"/>
    <col min="13338" max="13338" width="10.85546875" style="58" customWidth="1"/>
    <col min="13339" max="13566" width="9.140625" style="58"/>
    <col min="13567" max="13567" width="1.140625" style="58" customWidth="1"/>
    <col min="13568" max="13568" width="9.28515625" style="58" bestFit="1" customWidth="1"/>
    <col min="13569" max="13569" width="14.85546875" style="58" customWidth="1"/>
    <col min="13570" max="13570" width="16.85546875" style="58" customWidth="1"/>
    <col min="13571" max="13571" width="10" style="58" customWidth="1"/>
    <col min="13572" max="13573" width="9.28515625" style="58" bestFit="1" customWidth="1"/>
    <col min="13574" max="13574" width="14.85546875" style="58" customWidth="1"/>
    <col min="13575" max="13575" width="11" style="58" customWidth="1"/>
    <col min="13576" max="13576" width="13.7109375" style="58" customWidth="1"/>
    <col min="13577" max="13577" width="14.28515625" style="58" customWidth="1"/>
    <col min="13578" max="13578" width="12.85546875" style="58" customWidth="1"/>
    <col min="13579" max="13579" width="13.5703125" style="58" customWidth="1"/>
    <col min="13580" max="13580" width="15.140625" style="58" customWidth="1"/>
    <col min="13581" max="13581" width="12.42578125" style="58" customWidth="1"/>
    <col min="13582" max="13582" width="12.5703125" style="58" customWidth="1"/>
    <col min="13583" max="13583" width="9.28515625" style="58" bestFit="1" customWidth="1"/>
    <col min="13584" max="13584" width="9.7109375" style="58" customWidth="1"/>
    <col min="13585" max="13585" width="8.5703125" style="58" customWidth="1"/>
    <col min="13586" max="13586" width="8.42578125" style="58" customWidth="1"/>
    <col min="13587" max="13587" width="10" style="58" customWidth="1"/>
    <col min="13588" max="13588" width="10.140625" style="58" customWidth="1"/>
    <col min="13589" max="13590" width="9.28515625" style="58" bestFit="1" customWidth="1"/>
    <col min="13591" max="13591" width="15.5703125" style="58" customWidth="1"/>
    <col min="13592" max="13592" width="15.28515625" style="58" customWidth="1"/>
    <col min="13593" max="13593" width="13.42578125" style="58" customWidth="1"/>
    <col min="13594" max="13594" width="10.85546875" style="58" customWidth="1"/>
    <col min="13595" max="13822" width="9.140625" style="58"/>
    <col min="13823" max="13823" width="1.140625" style="58" customWidth="1"/>
    <col min="13824" max="13824" width="9.28515625" style="58" bestFit="1" customWidth="1"/>
    <col min="13825" max="13825" width="14.85546875" style="58" customWidth="1"/>
    <col min="13826" max="13826" width="16.85546875" style="58" customWidth="1"/>
    <col min="13827" max="13827" width="10" style="58" customWidth="1"/>
    <col min="13828" max="13829" width="9.28515625" style="58" bestFit="1" customWidth="1"/>
    <col min="13830" max="13830" width="14.85546875" style="58" customWidth="1"/>
    <col min="13831" max="13831" width="11" style="58" customWidth="1"/>
    <col min="13832" max="13832" width="13.7109375" style="58" customWidth="1"/>
    <col min="13833" max="13833" width="14.28515625" style="58" customWidth="1"/>
    <col min="13834" max="13834" width="12.85546875" style="58" customWidth="1"/>
    <col min="13835" max="13835" width="13.5703125" style="58" customWidth="1"/>
    <col min="13836" max="13836" width="15.140625" style="58" customWidth="1"/>
    <col min="13837" max="13837" width="12.42578125" style="58" customWidth="1"/>
    <col min="13838" max="13838" width="12.5703125" style="58" customWidth="1"/>
    <col min="13839" max="13839" width="9.28515625" style="58" bestFit="1" customWidth="1"/>
    <col min="13840" max="13840" width="9.7109375" style="58" customWidth="1"/>
    <col min="13841" max="13841" width="8.5703125" style="58" customWidth="1"/>
    <col min="13842" max="13842" width="8.42578125" style="58" customWidth="1"/>
    <col min="13843" max="13843" width="10" style="58" customWidth="1"/>
    <col min="13844" max="13844" width="10.140625" style="58" customWidth="1"/>
    <col min="13845" max="13846" width="9.28515625" style="58" bestFit="1" customWidth="1"/>
    <col min="13847" max="13847" width="15.5703125" style="58" customWidth="1"/>
    <col min="13848" max="13848" width="15.28515625" style="58" customWidth="1"/>
    <col min="13849" max="13849" width="13.42578125" style="58" customWidth="1"/>
    <col min="13850" max="13850" width="10.85546875" style="58" customWidth="1"/>
    <col min="13851" max="14078" width="9.140625" style="58"/>
    <col min="14079" max="14079" width="1.140625" style="58" customWidth="1"/>
    <col min="14080" max="14080" width="9.28515625" style="58" bestFit="1" customWidth="1"/>
    <col min="14081" max="14081" width="14.85546875" style="58" customWidth="1"/>
    <col min="14082" max="14082" width="16.85546875" style="58" customWidth="1"/>
    <col min="14083" max="14083" width="10" style="58" customWidth="1"/>
    <col min="14084" max="14085" width="9.28515625" style="58" bestFit="1" customWidth="1"/>
    <col min="14086" max="14086" width="14.85546875" style="58" customWidth="1"/>
    <col min="14087" max="14087" width="11" style="58" customWidth="1"/>
    <col min="14088" max="14088" width="13.7109375" style="58" customWidth="1"/>
    <col min="14089" max="14089" width="14.28515625" style="58" customWidth="1"/>
    <col min="14090" max="14090" width="12.85546875" style="58" customWidth="1"/>
    <col min="14091" max="14091" width="13.5703125" style="58" customWidth="1"/>
    <col min="14092" max="14092" width="15.140625" style="58" customWidth="1"/>
    <col min="14093" max="14093" width="12.42578125" style="58" customWidth="1"/>
    <col min="14094" max="14094" width="12.5703125" style="58" customWidth="1"/>
    <col min="14095" max="14095" width="9.28515625" style="58" bestFit="1" customWidth="1"/>
    <col min="14096" max="14096" width="9.7109375" style="58" customWidth="1"/>
    <col min="14097" max="14097" width="8.5703125" style="58" customWidth="1"/>
    <col min="14098" max="14098" width="8.42578125" style="58" customWidth="1"/>
    <col min="14099" max="14099" width="10" style="58" customWidth="1"/>
    <col min="14100" max="14100" width="10.140625" style="58" customWidth="1"/>
    <col min="14101" max="14102" width="9.28515625" style="58" bestFit="1" customWidth="1"/>
    <col min="14103" max="14103" width="15.5703125" style="58" customWidth="1"/>
    <col min="14104" max="14104" width="15.28515625" style="58" customWidth="1"/>
    <col min="14105" max="14105" width="13.42578125" style="58" customWidth="1"/>
    <col min="14106" max="14106" width="10.85546875" style="58" customWidth="1"/>
    <col min="14107" max="14334" width="9.140625" style="58"/>
    <col min="14335" max="14335" width="1.140625" style="58" customWidth="1"/>
    <col min="14336" max="14336" width="9.28515625" style="58" bestFit="1" customWidth="1"/>
    <col min="14337" max="14337" width="14.85546875" style="58" customWidth="1"/>
    <col min="14338" max="14338" width="16.85546875" style="58" customWidth="1"/>
    <col min="14339" max="14339" width="10" style="58" customWidth="1"/>
    <col min="14340" max="14341" width="9.28515625" style="58" bestFit="1" customWidth="1"/>
    <col min="14342" max="14342" width="14.85546875" style="58" customWidth="1"/>
    <col min="14343" max="14343" width="11" style="58" customWidth="1"/>
    <col min="14344" max="14344" width="13.7109375" style="58" customWidth="1"/>
    <col min="14345" max="14345" width="14.28515625" style="58" customWidth="1"/>
    <col min="14346" max="14346" width="12.85546875" style="58" customWidth="1"/>
    <col min="14347" max="14347" width="13.5703125" style="58" customWidth="1"/>
    <col min="14348" max="14348" width="15.140625" style="58" customWidth="1"/>
    <col min="14349" max="14349" width="12.42578125" style="58" customWidth="1"/>
    <col min="14350" max="14350" width="12.5703125" style="58" customWidth="1"/>
    <col min="14351" max="14351" width="9.28515625" style="58" bestFit="1" customWidth="1"/>
    <col min="14352" max="14352" width="9.7109375" style="58" customWidth="1"/>
    <col min="14353" max="14353" width="8.5703125" style="58" customWidth="1"/>
    <col min="14354" max="14354" width="8.42578125" style="58" customWidth="1"/>
    <col min="14355" max="14355" width="10" style="58" customWidth="1"/>
    <col min="14356" max="14356" width="10.140625" style="58" customWidth="1"/>
    <col min="14357" max="14358" width="9.28515625" style="58" bestFit="1" customWidth="1"/>
    <col min="14359" max="14359" width="15.5703125" style="58" customWidth="1"/>
    <col min="14360" max="14360" width="15.28515625" style="58" customWidth="1"/>
    <col min="14361" max="14361" width="13.42578125" style="58" customWidth="1"/>
    <col min="14362" max="14362" width="10.85546875" style="58" customWidth="1"/>
    <col min="14363" max="14590" width="9.140625" style="58"/>
    <col min="14591" max="14591" width="1.140625" style="58" customWidth="1"/>
    <col min="14592" max="14592" width="9.28515625" style="58" bestFit="1" customWidth="1"/>
    <col min="14593" max="14593" width="14.85546875" style="58" customWidth="1"/>
    <col min="14594" max="14594" width="16.85546875" style="58" customWidth="1"/>
    <col min="14595" max="14595" width="10" style="58" customWidth="1"/>
    <col min="14596" max="14597" width="9.28515625" style="58" bestFit="1" customWidth="1"/>
    <col min="14598" max="14598" width="14.85546875" style="58" customWidth="1"/>
    <col min="14599" max="14599" width="11" style="58" customWidth="1"/>
    <col min="14600" max="14600" width="13.7109375" style="58" customWidth="1"/>
    <col min="14601" max="14601" width="14.28515625" style="58" customWidth="1"/>
    <col min="14602" max="14602" width="12.85546875" style="58" customWidth="1"/>
    <col min="14603" max="14603" width="13.5703125" style="58" customWidth="1"/>
    <col min="14604" max="14604" width="15.140625" style="58" customWidth="1"/>
    <col min="14605" max="14605" width="12.42578125" style="58" customWidth="1"/>
    <col min="14606" max="14606" width="12.5703125" style="58" customWidth="1"/>
    <col min="14607" max="14607" width="9.28515625" style="58" bestFit="1" customWidth="1"/>
    <col min="14608" max="14608" width="9.7109375" style="58" customWidth="1"/>
    <col min="14609" max="14609" width="8.5703125" style="58" customWidth="1"/>
    <col min="14610" max="14610" width="8.42578125" style="58" customWidth="1"/>
    <col min="14611" max="14611" width="10" style="58" customWidth="1"/>
    <col min="14612" max="14612" width="10.140625" style="58" customWidth="1"/>
    <col min="14613" max="14614" width="9.28515625" style="58" bestFit="1" customWidth="1"/>
    <col min="14615" max="14615" width="15.5703125" style="58" customWidth="1"/>
    <col min="14616" max="14616" width="15.28515625" style="58" customWidth="1"/>
    <col min="14617" max="14617" width="13.42578125" style="58" customWidth="1"/>
    <col min="14618" max="14618" width="10.85546875" style="58" customWidth="1"/>
    <col min="14619" max="14846" width="9.140625" style="58"/>
    <col min="14847" max="14847" width="1.140625" style="58" customWidth="1"/>
    <col min="14848" max="14848" width="9.28515625" style="58" bestFit="1" customWidth="1"/>
    <col min="14849" max="14849" width="14.85546875" style="58" customWidth="1"/>
    <col min="14850" max="14850" width="16.85546875" style="58" customWidth="1"/>
    <col min="14851" max="14851" width="10" style="58" customWidth="1"/>
    <col min="14852" max="14853" width="9.28515625" style="58" bestFit="1" customWidth="1"/>
    <col min="14854" max="14854" width="14.85546875" style="58" customWidth="1"/>
    <col min="14855" max="14855" width="11" style="58" customWidth="1"/>
    <col min="14856" max="14856" width="13.7109375" style="58" customWidth="1"/>
    <col min="14857" max="14857" width="14.28515625" style="58" customWidth="1"/>
    <col min="14858" max="14858" width="12.85546875" style="58" customWidth="1"/>
    <col min="14859" max="14859" width="13.5703125" style="58" customWidth="1"/>
    <col min="14860" max="14860" width="15.140625" style="58" customWidth="1"/>
    <col min="14861" max="14861" width="12.42578125" style="58" customWidth="1"/>
    <col min="14862" max="14862" width="12.5703125" style="58" customWidth="1"/>
    <col min="14863" max="14863" width="9.28515625" style="58" bestFit="1" customWidth="1"/>
    <col min="14864" max="14864" width="9.7109375" style="58" customWidth="1"/>
    <col min="14865" max="14865" width="8.5703125" style="58" customWidth="1"/>
    <col min="14866" max="14866" width="8.42578125" style="58" customWidth="1"/>
    <col min="14867" max="14867" width="10" style="58" customWidth="1"/>
    <col min="14868" max="14868" width="10.140625" style="58" customWidth="1"/>
    <col min="14869" max="14870" width="9.28515625" style="58" bestFit="1" customWidth="1"/>
    <col min="14871" max="14871" width="15.5703125" style="58" customWidth="1"/>
    <col min="14872" max="14872" width="15.28515625" style="58" customWidth="1"/>
    <col min="14873" max="14873" width="13.42578125" style="58" customWidth="1"/>
    <col min="14874" max="14874" width="10.85546875" style="58" customWidth="1"/>
    <col min="14875" max="15102" width="9.140625" style="58"/>
    <col min="15103" max="15103" width="1.140625" style="58" customWidth="1"/>
    <col min="15104" max="15104" width="9.28515625" style="58" bestFit="1" customWidth="1"/>
    <col min="15105" max="15105" width="14.85546875" style="58" customWidth="1"/>
    <col min="15106" max="15106" width="16.85546875" style="58" customWidth="1"/>
    <col min="15107" max="15107" width="10" style="58" customWidth="1"/>
    <col min="15108" max="15109" width="9.28515625" style="58" bestFit="1" customWidth="1"/>
    <col min="15110" max="15110" width="14.85546875" style="58" customWidth="1"/>
    <col min="15111" max="15111" width="11" style="58" customWidth="1"/>
    <col min="15112" max="15112" width="13.7109375" style="58" customWidth="1"/>
    <col min="15113" max="15113" width="14.28515625" style="58" customWidth="1"/>
    <col min="15114" max="15114" width="12.85546875" style="58" customWidth="1"/>
    <col min="15115" max="15115" width="13.5703125" style="58" customWidth="1"/>
    <col min="15116" max="15116" width="15.140625" style="58" customWidth="1"/>
    <col min="15117" max="15117" width="12.42578125" style="58" customWidth="1"/>
    <col min="15118" max="15118" width="12.5703125" style="58" customWidth="1"/>
    <col min="15119" max="15119" width="9.28515625" style="58" bestFit="1" customWidth="1"/>
    <col min="15120" max="15120" width="9.7109375" style="58" customWidth="1"/>
    <col min="15121" max="15121" width="8.5703125" style="58" customWidth="1"/>
    <col min="15122" max="15122" width="8.42578125" style="58" customWidth="1"/>
    <col min="15123" max="15123" width="10" style="58" customWidth="1"/>
    <col min="15124" max="15124" width="10.140625" style="58" customWidth="1"/>
    <col min="15125" max="15126" width="9.28515625" style="58" bestFit="1" customWidth="1"/>
    <col min="15127" max="15127" width="15.5703125" style="58" customWidth="1"/>
    <col min="15128" max="15128" width="15.28515625" style="58" customWidth="1"/>
    <col min="15129" max="15129" width="13.42578125" style="58" customWidth="1"/>
    <col min="15130" max="15130" width="10.85546875" style="58" customWidth="1"/>
    <col min="15131" max="15358" width="9.140625" style="58"/>
    <col min="15359" max="15359" width="1.140625" style="58" customWidth="1"/>
    <col min="15360" max="15360" width="9.28515625" style="58" bestFit="1" customWidth="1"/>
    <col min="15361" max="15361" width="14.85546875" style="58" customWidth="1"/>
    <col min="15362" max="15362" width="16.85546875" style="58" customWidth="1"/>
    <col min="15363" max="15363" width="10" style="58" customWidth="1"/>
    <col min="15364" max="15365" width="9.28515625" style="58" bestFit="1" customWidth="1"/>
    <col min="15366" max="15366" width="14.85546875" style="58" customWidth="1"/>
    <col min="15367" max="15367" width="11" style="58" customWidth="1"/>
    <col min="15368" max="15368" width="13.7109375" style="58" customWidth="1"/>
    <col min="15369" max="15369" width="14.28515625" style="58" customWidth="1"/>
    <col min="15370" max="15370" width="12.85546875" style="58" customWidth="1"/>
    <col min="15371" max="15371" width="13.5703125" style="58" customWidth="1"/>
    <col min="15372" max="15372" width="15.140625" style="58" customWidth="1"/>
    <col min="15373" max="15373" width="12.42578125" style="58" customWidth="1"/>
    <col min="15374" max="15374" width="12.5703125" style="58" customWidth="1"/>
    <col min="15375" max="15375" width="9.28515625" style="58" bestFit="1" customWidth="1"/>
    <col min="15376" max="15376" width="9.7109375" style="58" customWidth="1"/>
    <col min="15377" max="15377" width="8.5703125" style="58" customWidth="1"/>
    <col min="15378" max="15378" width="8.42578125" style="58" customWidth="1"/>
    <col min="15379" max="15379" width="10" style="58" customWidth="1"/>
    <col min="15380" max="15380" width="10.140625" style="58" customWidth="1"/>
    <col min="15381" max="15382" width="9.28515625" style="58" bestFit="1" customWidth="1"/>
    <col min="15383" max="15383" width="15.5703125" style="58" customWidth="1"/>
    <col min="15384" max="15384" width="15.28515625" style="58" customWidth="1"/>
    <col min="15385" max="15385" width="13.42578125" style="58" customWidth="1"/>
    <col min="15386" max="15386" width="10.85546875" style="58" customWidth="1"/>
    <col min="15387" max="15614" width="9.140625" style="58"/>
    <col min="15615" max="15615" width="1.140625" style="58" customWidth="1"/>
    <col min="15616" max="15616" width="9.28515625" style="58" bestFit="1" customWidth="1"/>
    <col min="15617" max="15617" width="14.85546875" style="58" customWidth="1"/>
    <col min="15618" max="15618" width="16.85546875" style="58" customWidth="1"/>
    <col min="15619" max="15619" width="10" style="58" customWidth="1"/>
    <col min="15620" max="15621" width="9.28515625" style="58" bestFit="1" customWidth="1"/>
    <col min="15622" max="15622" width="14.85546875" style="58" customWidth="1"/>
    <col min="15623" max="15623" width="11" style="58" customWidth="1"/>
    <col min="15624" max="15624" width="13.7109375" style="58" customWidth="1"/>
    <col min="15625" max="15625" width="14.28515625" style="58" customWidth="1"/>
    <col min="15626" max="15626" width="12.85546875" style="58" customWidth="1"/>
    <col min="15627" max="15627" width="13.5703125" style="58" customWidth="1"/>
    <col min="15628" max="15628" width="15.140625" style="58" customWidth="1"/>
    <col min="15629" max="15629" width="12.42578125" style="58" customWidth="1"/>
    <col min="15630" max="15630" width="12.5703125" style="58" customWidth="1"/>
    <col min="15631" max="15631" width="9.28515625" style="58" bestFit="1" customWidth="1"/>
    <col min="15632" max="15632" width="9.7109375" style="58" customWidth="1"/>
    <col min="15633" max="15633" width="8.5703125" style="58" customWidth="1"/>
    <col min="15634" max="15634" width="8.42578125" style="58" customWidth="1"/>
    <col min="15635" max="15635" width="10" style="58" customWidth="1"/>
    <col min="15636" max="15636" width="10.140625" style="58" customWidth="1"/>
    <col min="15637" max="15638" width="9.28515625" style="58" bestFit="1" customWidth="1"/>
    <col min="15639" max="15639" width="15.5703125" style="58" customWidth="1"/>
    <col min="15640" max="15640" width="15.28515625" style="58" customWidth="1"/>
    <col min="15641" max="15641" width="13.42578125" style="58" customWidth="1"/>
    <col min="15642" max="15642" width="10.85546875" style="58" customWidth="1"/>
    <col min="15643" max="15870" width="9.140625" style="58"/>
    <col min="15871" max="15871" width="1.140625" style="58" customWidth="1"/>
    <col min="15872" max="15872" width="9.28515625" style="58" bestFit="1" customWidth="1"/>
    <col min="15873" max="15873" width="14.85546875" style="58" customWidth="1"/>
    <col min="15874" max="15874" width="16.85546875" style="58" customWidth="1"/>
    <col min="15875" max="15875" width="10" style="58" customWidth="1"/>
    <col min="15876" max="15877" width="9.28515625" style="58" bestFit="1" customWidth="1"/>
    <col min="15878" max="15878" width="14.85546875" style="58" customWidth="1"/>
    <col min="15879" max="15879" width="11" style="58" customWidth="1"/>
    <col min="15880" max="15880" width="13.7109375" style="58" customWidth="1"/>
    <col min="15881" max="15881" width="14.28515625" style="58" customWidth="1"/>
    <col min="15882" max="15882" width="12.85546875" style="58" customWidth="1"/>
    <col min="15883" max="15883" width="13.5703125" style="58" customWidth="1"/>
    <col min="15884" max="15884" width="15.140625" style="58" customWidth="1"/>
    <col min="15885" max="15885" width="12.42578125" style="58" customWidth="1"/>
    <col min="15886" max="15886" width="12.5703125" style="58" customWidth="1"/>
    <col min="15887" max="15887" width="9.28515625" style="58" bestFit="1" customWidth="1"/>
    <col min="15888" max="15888" width="9.7109375" style="58" customWidth="1"/>
    <col min="15889" max="15889" width="8.5703125" style="58" customWidth="1"/>
    <col min="15890" max="15890" width="8.42578125" style="58" customWidth="1"/>
    <col min="15891" max="15891" width="10" style="58" customWidth="1"/>
    <col min="15892" max="15892" width="10.140625" style="58" customWidth="1"/>
    <col min="15893" max="15894" width="9.28515625" style="58" bestFit="1" customWidth="1"/>
    <col min="15895" max="15895" width="15.5703125" style="58" customWidth="1"/>
    <col min="15896" max="15896" width="15.28515625" style="58" customWidth="1"/>
    <col min="15897" max="15897" width="13.42578125" style="58" customWidth="1"/>
    <col min="15898" max="15898" width="10.85546875" style="58" customWidth="1"/>
    <col min="15899" max="16126" width="9.140625" style="58"/>
    <col min="16127" max="16127" width="1.140625" style="58" customWidth="1"/>
    <col min="16128" max="16128" width="9.28515625" style="58" bestFit="1" customWidth="1"/>
    <col min="16129" max="16129" width="14.85546875" style="58" customWidth="1"/>
    <col min="16130" max="16130" width="16.85546875" style="58" customWidth="1"/>
    <col min="16131" max="16131" width="10" style="58" customWidth="1"/>
    <col min="16132" max="16133" width="9.28515625" style="58" bestFit="1" customWidth="1"/>
    <col min="16134" max="16134" width="14.85546875" style="58" customWidth="1"/>
    <col min="16135" max="16135" width="11" style="58" customWidth="1"/>
    <col min="16136" max="16136" width="13.7109375" style="58" customWidth="1"/>
    <col min="16137" max="16137" width="14.28515625" style="58" customWidth="1"/>
    <col min="16138" max="16138" width="12.85546875" style="58" customWidth="1"/>
    <col min="16139" max="16139" width="13.5703125" style="58" customWidth="1"/>
    <col min="16140" max="16140" width="15.140625" style="58" customWidth="1"/>
    <col min="16141" max="16141" width="12.42578125" style="58" customWidth="1"/>
    <col min="16142" max="16142" width="12.5703125" style="58" customWidth="1"/>
    <col min="16143" max="16143" width="9.28515625" style="58" bestFit="1" customWidth="1"/>
    <col min="16144" max="16144" width="9.7109375" style="58" customWidth="1"/>
    <col min="16145" max="16145" width="8.5703125" style="58" customWidth="1"/>
    <col min="16146" max="16146" width="8.42578125" style="58" customWidth="1"/>
    <col min="16147" max="16147" width="10" style="58" customWidth="1"/>
    <col min="16148" max="16148" width="10.140625" style="58" customWidth="1"/>
    <col min="16149" max="16150" width="9.28515625" style="58" bestFit="1" customWidth="1"/>
    <col min="16151" max="16151" width="15.5703125" style="58" customWidth="1"/>
    <col min="16152" max="16152" width="15.28515625" style="58" customWidth="1"/>
    <col min="16153" max="16153" width="13.42578125" style="58" customWidth="1"/>
    <col min="16154" max="16154" width="10.85546875" style="58" customWidth="1"/>
    <col min="16155" max="16384" width="9.140625" style="58"/>
  </cols>
  <sheetData>
    <row r="1" spans="1:26" ht="42" customHeight="1" x14ac:dyDescent="0.3">
      <c r="A1" s="209" t="s">
        <v>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</row>
    <row r="2" spans="1:26" ht="21" customHeight="1" x14ac:dyDescent="0.3">
      <c r="P2" s="67"/>
      <c r="X2" s="60"/>
      <c r="Y2" s="210" t="s">
        <v>34</v>
      </c>
      <c r="Z2" s="210"/>
    </row>
    <row r="3" spans="1:26" ht="23.25" customHeight="1" x14ac:dyDescent="0.3">
      <c r="A3" s="211" t="s">
        <v>122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ht="30" customHeight="1" x14ac:dyDescent="0.3">
      <c r="A4" s="212" t="s">
        <v>88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29.25" customHeight="1" x14ac:dyDescent="0.3">
      <c r="A5" s="189" t="s">
        <v>32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spans="1:26" ht="18" customHeight="1" thickBot="1" x14ac:dyDescent="0.35">
      <c r="A6" s="116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34.5" customHeight="1" x14ac:dyDescent="0.3">
      <c r="A7" s="213" t="s">
        <v>0</v>
      </c>
      <c r="B7" s="216" t="s">
        <v>3</v>
      </c>
      <c r="C7" s="217"/>
      <c r="D7" s="217"/>
      <c r="E7" s="217"/>
      <c r="F7" s="217"/>
      <c r="G7" s="218"/>
      <c r="H7" s="222" t="s">
        <v>52</v>
      </c>
      <c r="I7" s="216" t="s">
        <v>64</v>
      </c>
      <c r="J7" s="217"/>
      <c r="K7" s="217"/>
      <c r="L7" s="218"/>
      <c r="M7" s="216" t="s">
        <v>65</v>
      </c>
      <c r="N7" s="217"/>
      <c r="O7" s="217"/>
      <c r="P7" s="218"/>
      <c r="Q7" s="216" t="s">
        <v>66</v>
      </c>
      <c r="R7" s="217"/>
      <c r="S7" s="217"/>
      <c r="T7" s="217"/>
      <c r="U7" s="217"/>
      <c r="V7" s="217"/>
      <c r="W7" s="217"/>
      <c r="X7" s="218"/>
      <c r="Y7" s="222" t="s">
        <v>70</v>
      </c>
      <c r="Z7" s="226" t="s">
        <v>49</v>
      </c>
    </row>
    <row r="8" spans="1:26" ht="21.75" customHeight="1" x14ac:dyDescent="0.3">
      <c r="A8" s="214"/>
      <c r="B8" s="219"/>
      <c r="C8" s="220"/>
      <c r="D8" s="220"/>
      <c r="E8" s="220"/>
      <c r="F8" s="220"/>
      <c r="G8" s="221"/>
      <c r="H8" s="223"/>
      <c r="I8" s="219"/>
      <c r="J8" s="220"/>
      <c r="K8" s="220"/>
      <c r="L8" s="221"/>
      <c r="M8" s="219"/>
      <c r="N8" s="220"/>
      <c r="O8" s="220"/>
      <c r="P8" s="221"/>
      <c r="Q8" s="219"/>
      <c r="R8" s="220"/>
      <c r="S8" s="220"/>
      <c r="T8" s="220"/>
      <c r="U8" s="220"/>
      <c r="V8" s="220"/>
      <c r="W8" s="220"/>
      <c r="X8" s="221"/>
      <c r="Y8" s="223"/>
      <c r="Z8" s="227"/>
    </row>
    <row r="9" spans="1:26" ht="60.75" customHeight="1" x14ac:dyDescent="0.3">
      <c r="A9" s="214"/>
      <c r="B9" s="225" t="s">
        <v>7</v>
      </c>
      <c r="C9" s="225" t="s">
        <v>8</v>
      </c>
      <c r="D9" s="225" t="s">
        <v>9</v>
      </c>
      <c r="E9" s="231" t="s">
        <v>10</v>
      </c>
      <c r="F9" s="232"/>
      <c r="G9" s="225" t="s">
        <v>89</v>
      </c>
      <c r="H9" s="223"/>
      <c r="I9" s="225" t="s">
        <v>1</v>
      </c>
      <c r="J9" s="225" t="s">
        <v>2</v>
      </c>
      <c r="K9" s="225" t="s">
        <v>46</v>
      </c>
      <c r="L9" s="225" t="s">
        <v>47</v>
      </c>
      <c r="M9" s="231" t="s">
        <v>48</v>
      </c>
      <c r="N9" s="233"/>
      <c r="O9" s="225" t="s">
        <v>12</v>
      </c>
      <c r="P9" s="225" t="s">
        <v>13</v>
      </c>
      <c r="Q9" s="229" t="s">
        <v>87</v>
      </c>
      <c r="R9" s="230"/>
      <c r="S9" s="229" t="s">
        <v>67</v>
      </c>
      <c r="T9" s="230"/>
      <c r="U9" s="229" t="s">
        <v>68</v>
      </c>
      <c r="V9" s="230"/>
      <c r="W9" s="229" t="s">
        <v>69</v>
      </c>
      <c r="X9" s="230"/>
      <c r="Y9" s="223"/>
      <c r="Z9" s="227"/>
    </row>
    <row r="10" spans="1:26" ht="60" customHeight="1" x14ac:dyDescent="0.3">
      <c r="A10" s="214"/>
      <c r="B10" s="223"/>
      <c r="C10" s="223"/>
      <c r="D10" s="223"/>
      <c r="E10" s="225" t="s">
        <v>16</v>
      </c>
      <c r="F10" s="225" t="s">
        <v>17</v>
      </c>
      <c r="G10" s="223"/>
      <c r="H10" s="223"/>
      <c r="I10" s="223"/>
      <c r="J10" s="223"/>
      <c r="K10" s="223"/>
      <c r="L10" s="223"/>
      <c r="M10" s="225" t="s">
        <v>23</v>
      </c>
      <c r="N10" s="225" t="s">
        <v>29</v>
      </c>
      <c r="O10" s="223"/>
      <c r="P10" s="223"/>
      <c r="Q10" s="219"/>
      <c r="R10" s="221"/>
      <c r="S10" s="219"/>
      <c r="T10" s="221"/>
      <c r="U10" s="219"/>
      <c r="V10" s="221"/>
      <c r="W10" s="219"/>
      <c r="X10" s="221"/>
      <c r="Y10" s="223"/>
      <c r="Z10" s="227"/>
    </row>
    <row r="11" spans="1:26" ht="35.25" customHeight="1" x14ac:dyDescent="0.3">
      <c r="A11" s="215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71" t="s">
        <v>18</v>
      </c>
      <c r="R11" s="71" t="s">
        <v>19</v>
      </c>
      <c r="S11" s="71" t="s">
        <v>18</v>
      </c>
      <c r="T11" s="133" t="s">
        <v>19</v>
      </c>
      <c r="U11" s="71" t="s">
        <v>16</v>
      </c>
      <c r="V11" s="71" t="s">
        <v>17</v>
      </c>
      <c r="W11" s="71" t="s">
        <v>18</v>
      </c>
      <c r="X11" s="71" t="s">
        <v>19</v>
      </c>
      <c r="Y11" s="224"/>
      <c r="Z11" s="228"/>
    </row>
    <row r="12" spans="1:26" ht="18" customHeight="1" x14ac:dyDescent="0.3">
      <c r="A12" s="117">
        <v>1</v>
      </c>
      <c r="B12" s="61">
        <v>2</v>
      </c>
      <c r="C12" s="61">
        <v>3</v>
      </c>
      <c r="D12" s="61">
        <v>4</v>
      </c>
      <c r="E12" s="61">
        <v>5</v>
      </c>
      <c r="F12" s="61">
        <v>6</v>
      </c>
      <c r="G12" s="61">
        <v>7</v>
      </c>
      <c r="H12" s="61">
        <v>8</v>
      </c>
      <c r="I12" s="61">
        <v>9</v>
      </c>
      <c r="J12" s="61">
        <v>10</v>
      </c>
      <c r="K12" s="61">
        <v>11</v>
      </c>
      <c r="L12" s="61">
        <v>12</v>
      </c>
      <c r="M12" s="61">
        <v>13</v>
      </c>
      <c r="N12" s="61">
        <v>14</v>
      </c>
      <c r="O12" s="61">
        <v>15</v>
      </c>
      <c r="P12" s="61">
        <v>16</v>
      </c>
      <c r="Q12" s="61">
        <v>17</v>
      </c>
      <c r="R12" s="61">
        <v>18</v>
      </c>
      <c r="S12" s="61">
        <v>19</v>
      </c>
      <c r="T12" s="61">
        <v>20</v>
      </c>
      <c r="U12" s="61">
        <v>21</v>
      </c>
      <c r="V12" s="61">
        <v>22</v>
      </c>
      <c r="W12" s="61">
        <v>23</v>
      </c>
      <c r="X12" s="61">
        <v>24</v>
      </c>
      <c r="Y12" s="61">
        <v>25</v>
      </c>
      <c r="Z12" s="61">
        <v>26</v>
      </c>
    </row>
    <row r="13" spans="1:26" s="69" customFormat="1" ht="30" customHeight="1" x14ac:dyDescent="0.3">
      <c r="A13" s="65">
        <v>1</v>
      </c>
      <c r="B13" s="197" t="s">
        <v>121</v>
      </c>
      <c r="C13" s="74" t="s">
        <v>71</v>
      </c>
      <c r="D13" s="101" t="s">
        <v>21</v>
      </c>
      <c r="E13" s="75">
        <f>E14+E30+E47+E66+E90+E92+E108+E127</f>
        <v>129</v>
      </c>
      <c r="F13" s="75">
        <f>F14+F30+F47+F66+F90+F92+F108+F127</f>
        <v>129</v>
      </c>
      <c r="G13" s="197" t="s">
        <v>43</v>
      </c>
      <c r="H13" s="197" t="s">
        <v>44</v>
      </c>
      <c r="I13" s="126">
        <f>I14+I30+I47+I66+I90+I92+I108+I127</f>
        <v>351826.97599999997</v>
      </c>
      <c r="J13" s="126">
        <f>J14+J30+J47+J66+J90+J92+J108+J127</f>
        <v>351826.97599999997</v>
      </c>
      <c r="K13" s="63" t="s">
        <v>45</v>
      </c>
      <c r="L13" s="63" t="s">
        <v>45</v>
      </c>
      <c r="M13" s="126">
        <f>M14+M30+M47+M66+M90+M92+M108+M127</f>
        <v>351826.97599999997</v>
      </c>
      <c r="N13" s="63"/>
      <c r="O13" s="63" t="s">
        <v>45</v>
      </c>
      <c r="P13" s="63" t="s">
        <v>45</v>
      </c>
      <c r="Q13" s="63" t="s">
        <v>45</v>
      </c>
      <c r="R13" s="63" t="s">
        <v>45</v>
      </c>
      <c r="S13" s="63" t="s">
        <v>45</v>
      </c>
      <c r="T13" s="63" t="s">
        <v>45</v>
      </c>
      <c r="U13" s="63" t="s">
        <v>45</v>
      </c>
      <c r="V13" s="63" t="s">
        <v>45</v>
      </c>
      <c r="W13" s="63" t="s">
        <v>45</v>
      </c>
      <c r="X13" s="63" t="s">
        <v>45</v>
      </c>
      <c r="Y13" s="206"/>
      <c r="Z13" s="206" t="s">
        <v>55</v>
      </c>
    </row>
    <row r="14" spans="1:26" s="69" customFormat="1" ht="30.75" customHeight="1" x14ac:dyDescent="0.3">
      <c r="A14" s="65" t="s">
        <v>22</v>
      </c>
      <c r="B14" s="198"/>
      <c r="C14" s="74" t="s">
        <v>123</v>
      </c>
      <c r="D14" s="101" t="s">
        <v>21</v>
      </c>
      <c r="E14" s="76">
        <f>SUM(E15:E29)</f>
        <v>15</v>
      </c>
      <c r="F14" s="76">
        <f>SUM(F15:F29)</f>
        <v>15</v>
      </c>
      <c r="G14" s="198"/>
      <c r="H14" s="198"/>
      <c r="I14" s="125">
        <f>SUM(I15:I29)</f>
        <v>22239</v>
      </c>
      <c r="J14" s="125">
        <f>SUM(J15:J29)</f>
        <v>22239</v>
      </c>
      <c r="K14" s="63" t="s">
        <v>45</v>
      </c>
      <c r="L14" s="63" t="s">
        <v>45</v>
      </c>
      <c r="M14" s="125">
        <f>SUM(M15:M29)</f>
        <v>22239</v>
      </c>
      <c r="N14" s="63"/>
      <c r="O14" s="63" t="s">
        <v>45</v>
      </c>
      <c r="P14" s="63" t="s">
        <v>45</v>
      </c>
      <c r="Q14" s="63" t="s">
        <v>45</v>
      </c>
      <c r="R14" s="63" t="s">
        <v>45</v>
      </c>
      <c r="S14" s="63" t="s">
        <v>45</v>
      </c>
      <c r="T14" s="63" t="s">
        <v>45</v>
      </c>
      <c r="U14" s="63" t="s">
        <v>45</v>
      </c>
      <c r="V14" s="63" t="s">
        <v>45</v>
      </c>
      <c r="W14" s="63" t="s">
        <v>45</v>
      </c>
      <c r="X14" s="63" t="s">
        <v>45</v>
      </c>
      <c r="Y14" s="207"/>
      <c r="Z14" s="207"/>
    </row>
    <row r="15" spans="1:26" s="69" customFormat="1" ht="65.25" customHeight="1" outlineLevel="1" x14ac:dyDescent="0.3">
      <c r="A15" s="66" t="s">
        <v>25</v>
      </c>
      <c r="B15" s="198"/>
      <c r="C15" s="77" t="s">
        <v>124</v>
      </c>
      <c r="D15" s="78" t="s">
        <v>125</v>
      </c>
      <c r="E15" s="78">
        <v>1</v>
      </c>
      <c r="F15" s="78">
        <v>1</v>
      </c>
      <c r="G15" s="198"/>
      <c r="H15" s="198"/>
      <c r="I15" s="127">
        <v>2249</v>
      </c>
      <c r="J15" s="127">
        <v>2249</v>
      </c>
      <c r="K15" s="63" t="s">
        <v>45</v>
      </c>
      <c r="L15" s="63" t="s">
        <v>45</v>
      </c>
      <c r="M15" s="127">
        <v>2249</v>
      </c>
      <c r="N15" s="63"/>
      <c r="O15" s="63" t="s">
        <v>45</v>
      </c>
      <c r="P15" s="63" t="s">
        <v>45</v>
      </c>
      <c r="Q15" s="63" t="s">
        <v>45</v>
      </c>
      <c r="R15" s="63" t="s">
        <v>45</v>
      </c>
      <c r="S15" s="63" t="s">
        <v>45</v>
      </c>
      <c r="T15" s="63" t="s">
        <v>45</v>
      </c>
      <c r="U15" s="63" t="s">
        <v>45</v>
      </c>
      <c r="V15" s="63" t="s">
        <v>45</v>
      </c>
      <c r="W15" s="63" t="s">
        <v>45</v>
      </c>
      <c r="X15" s="63" t="s">
        <v>45</v>
      </c>
      <c r="Y15" s="207"/>
      <c r="Z15" s="207"/>
    </row>
    <row r="16" spans="1:26" s="69" customFormat="1" ht="46.5" outlineLevel="1" x14ac:dyDescent="0.3">
      <c r="A16" s="66" t="s">
        <v>507</v>
      </c>
      <c r="B16" s="198"/>
      <c r="C16" s="79" t="s">
        <v>126</v>
      </c>
      <c r="D16" s="78" t="s">
        <v>125</v>
      </c>
      <c r="E16" s="78">
        <v>1</v>
      </c>
      <c r="F16" s="78">
        <v>1</v>
      </c>
      <c r="G16" s="198"/>
      <c r="H16" s="198"/>
      <c r="I16" s="127">
        <v>2249</v>
      </c>
      <c r="J16" s="127">
        <v>2249</v>
      </c>
      <c r="K16" s="63" t="s">
        <v>45</v>
      </c>
      <c r="L16" s="63" t="s">
        <v>45</v>
      </c>
      <c r="M16" s="127">
        <v>2249</v>
      </c>
      <c r="N16" s="63"/>
      <c r="O16" s="63" t="s">
        <v>45</v>
      </c>
      <c r="P16" s="63" t="s">
        <v>45</v>
      </c>
      <c r="Q16" s="63" t="s">
        <v>45</v>
      </c>
      <c r="R16" s="63" t="s">
        <v>45</v>
      </c>
      <c r="S16" s="109" t="s">
        <v>45</v>
      </c>
      <c r="T16" s="109" t="s">
        <v>45</v>
      </c>
      <c r="U16" s="63" t="s">
        <v>45</v>
      </c>
      <c r="V16" s="63" t="s">
        <v>45</v>
      </c>
      <c r="W16" s="109" t="s">
        <v>45</v>
      </c>
      <c r="X16" s="109" t="s">
        <v>45</v>
      </c>
      <c r="Y16" s="207"/>
      <c r="Z16" s="207"/>
    </row>
    <row r="17" spans="1:26" s="69" customFormat="1" ht="46.5" outlineLevel="1" x14ac:dyDescent="0.3">
      <c r="A17" s="66" t="s">
        <v>508</v>
      </c>
      <c r="B17" s="198"/>
      <c r="C17" s="77" t="s">
        <v>127</v>
      </c>
      <c r="D17" s="78" t="s">
        <v>125</v>
      </c>
      <c r="E17" s="78">
        <v>1</v>
      </c>
      <c r="F17" s="78">
        <v>1</v>
      </c>
      <c r="G17" s="198"/>
      <c r="H17" s="198"/>
      <c r="I17" s="127">
        <v>2249</v>
      </c>
      <c r="J17" s="127">
        <v>2249</v>
      </c>
      <c r="K17" s="63" t="s">
        <v>45</v>
      </c>
      <c r="L17" s="63" t="s">
        <v>45</v>
      </c>
      <c r="M17" s="127">
        <v>2249</v>
      </c>
      <c r="N17" s="63"/>
      <c r="O17" s="63" t="s">
        <v>45</v>
      </c>
      <c r="P17" s="63" t="s">
        <v>45</v>
      </c>
      <c r="Q17" s="63" t="s">
        <v>45</v>
      </c>
      <c r="R17" s="63" t="s">
        <v>45</v>
      </c>
      <c r="S17" s="109" t="s">
        <v>45</v>
      </c>
      <c r="T17" s="109" t="s">
        <v>45</v>
      </c>
      <c r="U17" s="63" t="s">
        <v>45</v>
      </c>
      <c r="V17" s="63" t="s">
        <v>45</v>
      </c>
      <c r="W17" s="109" t="s">
        <v>45</v>
      </c>
      <c r="X17" s="109" t="s">
        <v>45</v>
      </c>
      <c r="Y17" s="207"/>
      <c r="Z17" s="207"/>
    </row>
    <row r="18" spans="1:26" s="69" customFormat="1" ht="42.75" customHeight="1" outlineLevel="1" x14ac:dyDescent="0.3">
      <c r="A18" s="66" t="s">
        <v>509</v>
      </c>
      <c r="B18" s="198"/>
      <c r="C18" s="77" t="s">
        <v>128</v>
      </c>
      <c r="D18" s="78" t="s">
        <v>125</v>
      </c>
      <c r="E18" s="78">
        <v>1</v>
      </c>
      <c r="F18" s="78">
        <v>1</v>
      </c>
      <c r="G18" s="198"/>
      <c r="H18" s="198"/>
      <c r="I18" s="127">
        <v>2249</v>
      </c>
      <c r="J18" s="127">
        <v>2249</v>
      </c>
      <c r="K18" s="63" t="s">
        <v>45</v>
      </c>
      <c r="L18" s="63" t="s">
        <v>45</v>
      </c>
      <c r="M18" s="127">
        <v>2249</v>
      </c>
      <c r="N18" s="63"/>
      <c r="O18" s="63" t="s">
        <v>45</v>
      </c>
      <c r="P18" s="63" t="s">
        <v>45</v>
      </c>
      <c r="Q18" s="63" t="s">
        <v>45</v>
      </c>
      <c r="R18" s="63" t="s">
        <v>45</v>
      </c>
      <c r="S18" s="109" t="s">
        <v>45</v>
      </c>
      <c r="T18" s="109" t="s">
        <v>45</v>
      </c>
      <c r="U18" s="63" t="s">
        <v>45</v>
      </c>
      <c r="V18" s="63" t="s">
        <v>45</v>
      </c>
      <c r="W18" s="109" t="s">
        <v>45</v>
      </c>
      <c r="X18" s="109" t="s">
        <v>45</v>
      </c>
      <c r="Y18" s="207"/>
      <c r="Z18" s="207"/>
    </row>
    <row r="19" spans="1:26" s="69" customFormat="1" ht="64.5" customHeight="1" outlineLevel="1" x14ac:dyDescent="0.3">
      <c r="A19" s="66" t="s">
        <v>510</v>
      </c>
      <c r="B19" s="198"/>
      <c r="C19" s="77" t="s">
        <v>129</v>
      </c>
      <c r="D19" s="78" t="s">
        <v>125</v>
      </c>
      <c r="E19" s="78">
        <v>1</v>
      </c>
      <c r="F19" s="78">
        <v>1</v>
      </c>
      <c r="G19" s="198"/>
      <c r="H19" s="198"/>
      <c r="I19" s="127">
        <v>2249</v>
      </c>
      <c r="J19" s="127">
        <v>2249</v>
      </c>
      <c r="K19" s="63" t="s">
        <v>45</v>
      </c>
      <c r="L19" s="63" t="s">
        <v>45</v>
      </c>
      <c r="M19" s="127">
        <v>2249</v>
      </c>
      <c r="N19" s="63"/>
      <c r="O19" s="63" t="s">
        <v>45</v>
      </c>
      <c r="P19" s="63" t="s">
        <v>45</v>
      </c>
      <c r="Q19" s="63" t="s">
        <v>45</v>
      </c>
      <c r="R19" s="63" t="s">
        <v>45</v>
      </c>
      <c r="S19" s="109" t="s">
        <v>45</v>
      </c>
      <c r="T19" s="109" t="s">
        <v>45</v>
      </c>
      <c r="U19" s="63" t="s">
        <v>45</v>
      </c>
      <c r="V19" s="63" t="s">
        <v>45</v>
      </c>
      <c r="W19" s="109" t="s">
        <v>45</v>
      </c>
      <c r="X19" s="109" t="s">
        <v>45</v>
      </c>
      <c r="Y19" s="207"/>
      <c r="Z19" s="207"/>
    </row>
    <row r="20" spans="1:26" s="69" customFormat="1" ht="44.25" customHeight="1" outlineLevel="1" x14ac:dyDescent="0.3">
      <c r="A20" s="66" t="s">
        <v>511</v>
      </c>
      <c r="B20" s="198"/>
      <c r="C20" s="77" t="s">
        <v>130</v>
      </c>
      <c r="D20" s="78" t="s">
        <v>125</v>
      </c>
      <c r="E20" s="78">
        <v>1</v>
      </c>
      <c r="F20" s="78">
        <v>1</v>
      </c>
      <c r="G20" s="198"/>
      <c r="H20" s="198"/>
      <c r="I20" s="127">
        <v>2249</v>
      </c>
      <c r="J20" s="127">
        <v>2249</v>
      </c>
      <c r="K20" s="63" t="s">
        <v>45</v>
      </c>
      <c r="L20" s="63" t="s">
        <v>45</v>
      </c>
      <c r="M20" s="127">
        <v>2249</v>
      </c>
      <c r="N20" s="63"/>
      <c r="O20" s="63" t="s">
        <v>45</v>
      </c>
      <c r="P20" s="63" t="s">
        <v>45</v>
      </c>
      <c r="Q20" s="63" t="s">
        <v>45</v>
      </c>
      <c r="R20" s="63" t="s">
        <v>45</v>
      </c>
      <c r="S20" s="109" t="s">
        <v>45</v>
      </c>
      <c r="T20" s="109" t="s">
        <v>45</v>
      </c>
      <c r="U20" s="63" t="s">
        <v>45</v>
      </c>
      <c r="V20" s="63" t="s">
        <v>45</v>
      </c>
      <c r="W20" s="109" t="s">
        <v>45</v>
      </c>
      <c r="X20" s="109" t="s">
        <v>45</v>
      </c>
      <c r="Y20" s="207"/>
      <c r="Z20" s="207"/>
    </row>
    <row r="21" spans="1:26" s="69" customFormat="1" ht="21.75" customHeight="1" outlineLevel="1" x14ac:dyDescent="0.3">
      <c r="A21" s="66" t="s">
        <v>512</v>
      </c>
      <c r="B21" s="198"/>
      <c r="C21" s="77" t="s">
        <v>131</v>
      </c>
      <c r="D21" s="78" t="s">
        <v>125</v>
      </c>
      <c r="E21" s="78">
        <v>1</v>
      </c>
      <c r="F21" s="78">
        <v>1</v>
      </c>
      <c r="G21" s="198"/>
      <c r="H21" s="198"/>
      <c r="I21" s="127">
        <v>2249</v>
      </c>
      <c r="J21" s="127">
        <v>2249</v>
      </c>
      <c r="K21" s="63" t="s">
        <v>45</v>
      </c>
      <c r="L21" s="63" t="s">
        <v>45</v>
      </c>
      <c r="M21" s="127">
        <v>2249</v>
      </c>
      <c r="N21" s="63"/>
      <c r="O21" s="63" t="s">
        <v>45</v>
      </c>
      <c r="P21" s="63" t="s">
        <v>45</v>
      </c>
      <c r="Q21" s="63" t="s">
        <v>45</v>
      </c>
      <c r="R21" s="63" t="s">
        <v>45</v>
      </c>
      <c r="S21" s="109" t="s">
        <v>45</v>
      </c>
      <c r="T21" s="109" t="s">
        <v>45</v>
      </c>
      <c r="U21" s="63" t="s">
        <v>45</v>
      </c>
      <c r="V21" s="63" t="s">
        <v>45</v>
      </c>
      <c r="W21" s="109" t="s">
        <v>45</v>
      </c>
      <c r="X21" s="109" t="s">
        <v>45</v>
      </c>
      <c r="Y21" s="207"/>
      <c r="Z21" s="207"/>
    </row>
    <row r="22" spans="1:26" s="69" customFormat="1" ht="46.5" outlineLevel="1" x14ac:dyDescent="0.3">
      <c r="A22" s="66" t="s">
        <v>513</v>
      </c>
      <c r="B22" s="198"/>
      <c r="C22" s="77" t="s">
        <v>132</v>
      </c>
      <c r="D22" s="78" t="s">
        <v>125</v>
      </c>
      <c r="E22" s="78">
        <v>1</v>
      </c>
      <c r="F22" s="78">
        <v>1</v>
      </c>
      <c r="G22" s="198"/>
      <c r="H22" s="198"/>
      <c r="I22" s="127">
        <v>812</v>
      </c>
      <c r="J22" s="127">
        <v>812</v>
      </c>
      <c r="K22" s="63" t="s">
        <v>45</v>
      </c>
      <c r="L22" s="63" t="s">
        <v>45</v>
      </c>
      <c r="M22" s="127">
        <v>812</v>
      </c>
      <c r="N22" s="63"/>
      <c r="O22" s="63" t="s">
        <v>45</v>
      </c>
      <c r="P22" s="63" t="s">
        <v>45</v>
      </c>
      <c r="Q22" s="63" t="s">
        <v>45</v>
      </c>
      <c r="R22" s="63" t="s">
        <v>45</v>
      </c>
      <c r="S22" s="109" t="s">
        <v>45</v>
      </c>
      <c r="T22" s="109" t="s">
        <v>45</v>
      </c>
      <c r="U22" s="63" t="s">
        <v>45</v>
      </c>
      <c r="V22" s="63" t="s">
        <v>45</v>
      </c>
      <c r="W22" s="109" t="s">
        <v>45</v>
      </c>
      <c r="X22" s="109" t="s">
        <v>45</v>
      </c>
      <c r="Y22" s="207"/>
      <c r="Z22" s="207"/>
    </row>
    <row r="23" spans="1:26" s="69" customFormat="1" ht="45.75" customHeight="1" outlineLevel="1" x14ac:dyDescent="0.3">
      <c r="A23" s="66" t="s">
        <v>514</v>
      </c>
      <c r="B23" s="198"/>
      <c r="C23" s="77" t="s">
        <v>133</v>
      </c>
      <c r="D23" s="78" t="s">
        <v>125</v>
      </c>
      <c r="E23" s="78">
        <v>1</v>
      </c>
      <c r="F23" s="78">
        <v>1</v>
      </c>
      <c r="G23" s="198"/>
      <c r="H23" s="198"/>
      <c r="I23" s="127">
        <v>812</v>
      </c>
      <c r="J23" s="127">
        <v>812</v>
      </c>
      <c r="K23" s="63" t="s">
        <v>45</v>
      </c>
      <c r="L23" s="63" t="s">
        <v>45</v>
      </c>
      <c r="M23" s="127">
        <v>812</v>
      </c>
      <c r="N23" s="63"/>
      <c r="O23" s="63" t="s">
        <v>45</v>
      </c>
      <c r="P23" s="63" t="s">
        <v>45</v>
      </c>
      <c r="Q23" s="63" t="s">
        <v>45</v>
      </c>
      <c r="R23" s="63" t="s">
        <v>45</v>
      </c>
      <c r="S23" s="109" t="s">
        <v>45</v>
      </c>
      <c r="T23" s="109" t="s">
        <v>45</v>
      </c>
      <c r="U23" s="63" t="s">
        <v>45</v>
      </c>
      <c r="V23" s="63" t="s">
        <v>45</v>
      </c>
      <c r="W23" s="109" t="s">
        <v>45</v>
      </c>
      <c r="X23" s="109" t="s">
        <v>45</v>
      </c>
      <c r="Y23" s="207"/>
      <c r="Z23" s="207"/>
    </row>
    <row r="24" spans="1:26" s="69" customFormat="1" ht="46.5" outlineLevel="1" x14ac:dyDescent="0.3">
      <c r="A24" s="66" t="s">
        <v>515</v>
      </c>
      <c r="B24" s="198"/>
      <c r="C24" s="77" t="s">
        <v>134</v>
      </c>
      <c r="D24" s="78" t="s">
        <v>125</v>
      </c>
      <c r="E24" s="78">
        <v>1</v>
      </c>
      <c r="F24" s="78">
        <v>1</v>
      </c>
      <c r="G24" s="198"/>
      <c r="H24" s="198"/>
      <c r="I24" s="127">
        <v>812</v>
      </c>
      <c r="J24" s="127">
        <v>812</v>
      </c>
      <c r="K24" s="63" t="s">
        <v>45</v>
      </c>
      <c r="L24" s="63" t="s">
        <v>45</v>
      </c>
      <c r="M24" s="127">
        <v>812</v>
      </c>
      <c r="N24" s="63"/>
      <c r="O24" s="63" t="s">
        <v>45</v>
      </c>
      <c r="P24" s="63" t="s">
        <v>45</v>
      </c>
      <c r="Q24" s="63" t="s">
        <v>45</v>
      </c>
      <c r="R24" s="63" t="s">
        <v>45</v>
      </c>
      <c r="S24" s="109" t="s">
        <v>45</v>
      </c>
      <c r="T24" s="109" t="s">
        <v>45</v>
      </c>
      <c r="U24" s="63" t="s">
        <v>45</v>
      </c>
      <c r="V24" s="63" t="s">
        <v>45</v>
      </c>
      <c r="W24" s="109" t="s">
        <v>45</v>
      </c>
      <c r="X24" s="109" t="s">
        <v>45</v>
      </c>
      <c r="Y24" s="207"/>
      <c r="Z24" s="207"/>
    </row>
    <row r="25" spans="1:26" s="69" customFormat="1" ht="46.5" outlineLevel="1" x14ac:dyDescent="0.3">
      <c r="A25" s="66" t="s">
        <v>516</v>
      </c>
      <c r="B25" s="198"/>
      <c r="C25" s="77" t="s">
        <v>135</v>
      </c>
      <c r="D25" s="78" t="s">
        <v>125</v>
      </c>
      <c r="E25" s="78">
        <v>1</v>
      </c>
      <c r="F25" s="78">
        <v>1</v>
      </c>
      <c r="G25" s="198"/>
      <c r="H25" s="198"/>
      <c r="I25" s="127">
        <v>812</v>
      </c>
      <c r="J25" s="127">
        <v>812</v>
      </c>
      <c r="K25" s="63" t="s">
        <v>45</v>
      </c>
      <c r="L25" s="63" t="s">
        <v>45</v>
      </c>
      <c r="M25" s="127">
        <v>812</v>
      </c>
      <c r="N25" s="63"/>
      <c r="O25" s="63" t="s">
        <v>45</v>
      </c>
      <c r="P25" s="63" t="s">
        <v>45</v>
      </c>
      <c r="Q25" s="63" t="s">
        <v>45</v>
      </c>
      <c r="R25" s="63" t="s">
        <v>45</v>
      </c>
      <c r="S25" s="109" t="s">
        <v>45</v>
      </c>
      <c r="T25" s="109" t="s">
        <v>45</v>
      </c>
      <c r="U25" s="63" t="s">
        <v>45</v>
      </c>
      <c r="V25" s="63" t="s">
        <v>45</v>
      </c>
      <c r="W25" s="109" t="s">
        <v>45</v>
      </c>
      <c r="X25" s="109" t="s">
        <v>45</v>
      </c>
      <c r="Y25" s="207"/>
      <c r="Z25" s="207"/>
    </row>
    <row r="26" spans="1:26" s="69" customFormat="1" ht="46.5" outlineLevel="1" x14ac:dyDescent="0.3">
      <c r="A26" s="66" t="s">
        <v>517</v>
      </c>
      <c r="B26" s="198"/>
      <c r="C26" s="77" t="s">
        <v>136</v>
      </c>
      <c r="D26" s="78" t="s">
        <v>125</v>
      </c>
      <c r="E26" s="78">
        <v>1</v>
      </c>
      <c r="F26" s="78">
        <v>1</v>
      </c>
      <c r="G26" s="198"/>
      <c r="H26" s="198"/>
      <c r="I26" s="127">
        <v>812</v>
      </c>
      <c r="J26" s="127">
        <v>812</v>
      </c>
      <c r="K26" s="63" t="s">
        <v>45</v>
      </c>
      <c r="L26" s="63" t="s">
        <v>45</v>
      </c>
      <c r="M26" s="127">
        <v>812</v>
      </c>
      <c r="N26" s="63"/>
      <c r="O26" s="63" t="s">
        <v>45</v>
      </c>
      <c r="P26" s="63" t="s">
        <v>45</v>
      </c>
      <c r="Q26" s="63" t="s">
        <v>45</v>
      </c>
      <c r="R26" s="63" t="s">
        <v>45</v>
      </c>
      <c r="S26" s="109" t="s">
        <v>45</v>
      </c>
      <c r="T26" s="109" t="s">
        <v>45</v>
      </c>
      <c r="U26" s="63" t="s">
        <v>45</v>
      </c>
      <c r="V26" s="63" t="s">
        <v>45</v>
      </c>
      <c r="W26" s="109" t="s">
        <v>45</v>
      </c>
      <c r="X26" s="109" t="s">
        <v>45</v>
      </c>
      <c r="Y26" s="207"/>
      <c r="Z26" s="207"/>
    </row>
    <row r="27" spans="1:26" s="69" customFormat="1" ht="46.5" outlineLevel="1" x14ac:dyDescent="0.3">
      <c r="A27" s="66" t="s">
        <v>518</v>
      </c>
      <c r="B27" s="198"/>
      <c r="C27" s="77" t="s">
        <v>137</v>
      </c>
      <c r="D27" s="78" t="s">
        <v>125</v>
      </c>
      <c r="E27" s="78">
        <v>1</v>
      </c>
      <c r="F27" s="78">
        <v>1</v>
      </c>
      <c r="G27" s="198"/>
      <c r="H27" s="198"/>
      <c r="I27" s="127">
        <v>812</v>
      </c>
      <c r="J27" s="127">
        <v>812</v>
      </c>
      <c r="K27" s="63" t="s">
        <v>45</v>
      </c>
      <c r="L27" s="63" t="s">
        <v>45</v>
      </c>
      <c r="M27" s="127">
        <v>812</v>
      </c>
      <c r="N27" s="63"/>
      <c r="O27" s="63" t="s">
        <v>45</v>
      </c>
      <c r="P27" s="63" t="s">
        <v>45</v>
      </c>
      <c r="Q27" s="63" t="s">
        <v>45</v>
      </c>
      <c r="R27" s="63" t="s">
        <v>45</v>
      </c>
      <c r="S27" s="109" t="s">
        <v>45</v>
      </c>
      <c r="T27" s="109" t="s">
        <v>45</v>
      </c>
      <c r="U27" s="63" t="s">
        <v>45</v>
      </c>
      <c r="V27" s="63" t="s">
        <v>45</v>
      </c>
      <c r="W27" s="109" t="s">
        <v>45</v>
      </c>
      <c r="X27" s="109" t="s">
        <v>45</v>
      </c>
      <c r="Y27" s="207"/>
      <c r="Z27" s="207"/>
    </row>
    <row r="28" spans="1:26" s="69" customFormat="1" ht="46.5" outlineLevel="1" x14ac:dyDescent="0.3">
      <c r="A28" s="66" t="s">
        <v>519</v>
      </c>
      <c r="B28" s="198"/>
      <c r="C28" s="77" t="s">
        <v>138</v>
      </c>
      <c r="D28" s="78" t="s">
        <v>125</v>
      </c>
      <c r="E28" s="78">
        <v>1</v>
      </c>
      <c r="F28" s="78">
        <v>1</v>
      </c>
      <c r="G28" s="198"/>
      <c r="H28" s="198"/>
      <c r="I28" s="127">
        <v>812</v>
      </c>
      <c r="J28" s="127">
        <v>812</v>
      </c>
      <c r="K28" s="63" t="s">
        <v>45</v>
      </c>
      <c r="L28" s="63" t="s">
        <v>45</v>
      </c>
      <c r="M28" s="127">
        <v>812</v>
      </c>
      <c r="N28" s="63"/>
      <c r="O28" s="63" t="s">
        <v>45</v>
      </c>
      <c r="P28" s="63" t="s">
        <v>45</v>
      </c>
      <c r="Q28" s="63" t="s">
        <v>45</v>
      </c>
      <c r="R28" s="63" t="s">
        <v>45</v>
      </c>
      <c r="S28" s="109" t="s">
        <v>45</v>
      </c>
      <c r="T28" s="109" t="s">
        <v>45</v>
      </c>
      <c r="U28" s="63" t="s">
        <v>45</v>
      </c>
      <c r="V28" s="63" t="s">
        <v>45</v>
      </c>
      <c r="W28" s="109" t="s">
        <v>45</v>
      </c>
      <c r="X28" s="109" t="s">
        <v>45</v>
      </c>
      <c r="Y28" s="207"/>
      <c r="Z28" s="207"/>
    </row>
    <row r="29" spans="1:26" s="69" customFormat="1" ht="46.5" outlineLevel="1" x14ac:dyDescent="0.3">
      <c r="A29" s="66" t="s">
        <v>520</v>
      </c>
      <c r="B29" s="198"/>
      <c r="C29" s="77" t="s">
        <v>139</v>
      </c>
      <c r="D29" s="78" t="s">
        <v>125</v>
      </c>
      <c r="E29" s="78">
        <v>1</v>
      </c>
      <c r="F29" s="78">
        <v>1</v>
      </c>
      <c r="G29" s="198"/>
      <c r="H29" s="198"/>
      <c r="I29" s="127">
        <v>812</v>
      </c>
      <c r="J29" s="127">
        <v>812</v>
      </c>
      <c r="K29" s="63" t="s">
        <v>45</v>
      </c>
      <c r="L29" s="63" t="s">
        <v>45</v>
      </c>
      <c r="M29" s="127">
        <v>812</v>
      </c>
      <c r="N29" s="63"/>
      <c r="O29" s="63" t="s">
        <v>45</v>
      </c>
      <c r="P29" s="63" t="s">
        <v>45</v>
      </c>
      <c r="Q29" s="63" t="s">
        <v>45</v>
      </c>
      <c r="R29" s="63" t="s">
        <v>45</v>
      </c>
      <c r="S29" s="109" t="s">
        <v>45</v>
      </c>
      <c r="T29" s="109" t="s">
        <v>45</v>
      </c>
      <c r="U29" s="63" t="s">
        <v>45</v>
      </c>
      <c r="V29" s="63" t="s">
        <v>45</v>
      </c>
      <c r="W29" s="109" t="s">
        <v>45</v>
      </c>
      <c r="X29" s="109" t="s">
        <v>45</v>
      </c>
      <c r="Y29" s="207"/>
      <c r="Z29" s="207"/>
    </row>
    <row r="30" spans="1:26" s="69" customFormat="1" ht="22.5" x14ac:dyDescent="0.3">
      <c r="A30" s="119" t="s">
        <v>26</v>
      </c>
      <c r="B30" s="198"/>
      <c r="C30" s="74" t="s">
        <v>140</v>
      </c>
      <c r="D30" s="97" t="s">
        <v>21</v>
      </c>
      <c r="E30" s="76">
        <f>SUM(E31:E46)</f>
        <v>16</v>
      </c>
      <c r="F30" s="76">
        <f>SUM(F31:F46)</f>
        <v>16</v>
      </c>
      <c r="G30" s="198"/>
      <c r="H30" s="198"/>
      <c r="I30" s="125">
        <f>SUM(I31:I46)</f>
        <v>132258.70000000001</v>
      </c>
      <c r="J30" s="125">
        <f>SUM(J31:J46)</f>
        <v>132258.70000000001</v>
      </c>
      <c r="K30" s="63" t="s">
        <v>45</v>
      </c>
      <c r="L30" s="63" t="s">
        <v>45</v>
      </c>
      <c r="M30" s="125">
        <f>SUM(M31:M46)</f>
        <v>132258.70000000001</v>
      </c>
      <c r="N30" s="63"/>
      <c r="O30" s="63" t="s">
        <v>45</v>
      </c>
      <c r="P30" s="63" t="s">
        <v>45</v>
      </c>
      <c r="Q30" s="63"/>
      <c r="R30" s="63"/>
      <c r="S30" s="63"/>
      <c r="T30" s="63"/>
      <c r="U30" s="63"/>
      <c r="V30" s="63"/>
      <c r="W30" s="63"/>
      <c r="X30" s="63"/>
      <c r="Y30" s="207"/>
      <c r="Z30" s="207"/>
    </row>
    <row r="31" spans="1:26" s="69" customFormat="1" ht="46.5" outlineLevel="1" x14ac:dyDescent="0.3">
      <c r="A31" s="120" t="s">
        <v>72</v>
      </c>
      <c r="B31" s="198"/>
      <c r="C31" s="77" t="s">
        <v>141</v>
      </c>
      <c r="D31" s="78" t="s">
        <v>125</v>
      </c>
      <c r="E31" s="78">
        <v>1</v>
      </c>
      <c r="F31" s="78">
        <v>1</v>
      </c>
      <c r="G31" s="198"/>
      <c r="H31" s="198"/>
      <c r="I31" s="127">
        <v>5508</v>
      </c>
      <c r="J31" s="127">
        <v>5508</v>
      </c>
      <c r="K31" s="63" t="s">
        <v>45</v>
      </c>
      <c r="L31" s="63" t="s">
        <v>45</v>
      </c>
      <c r="M31" s="127">
        <v>5508</v>
      </c>
      <c r="N31" s="63"/>
      <c r="O31" s="63" t="s">
        <v>45</v>
      </c>
      <c r="P31" s="63" t="s">
        <v>45</v>
      </c>
      <c r="Q31" s="63" t="s">
        <v>45</v>
      </c>
      <c r="R31" s="63" t="s">
        <v>45</v>
      </c>
      <c r="S31" s="109" t="s">
        <v>45</v>
      </c>
      <c r="T31" s="109" t="s">
        <v>45</v>
      </c>
      <c r="U31" s="63" t="s">
        <v>45</v>
      </c>
      <c r="V31" s="63" t="s">
        <v>45</v>
      </c>
      <c r="W31" s="109" t="s">
        <v>45</v>
      </c>
      <c r="X31" s="109" t="s">
        <v>45</v>
      </c>
      <c r="Y31" s="207"/>
      <c r="Z31" s="207"/>
    </row>
    <row r="32" spans="1:26" s="69" customFormat="1" ht="46.5" outlineLevel="1" x14ac:dyDescent="0.3">
      <c r="A32" s="120" t="s">
        <v>73</v>
      </c>
      <c r="B32" s="198"/>
      <c r="C32" s="77" t="s">
        <v>142</v>
      </c>
      <c r="D32" s="78" t="s">
        <v>125</v>
      </c>
      <c r="E32" s="78">
        <v>1</v>
      </c>
      <c r="F32" s="78">
        <v>1</v>
      </c>
      <c r="G32" s="198"/>
      <c r="H32" s="198"/>
      <c r="I32" s="127">
        <v>6777</v>
      </c>
      <c r="J32" s="127">
        <v>6777</v>
      </c>
      <c r="K32" s="63" t="s">
        <v>45</v>
      </c>
      <c r="L32" s="63" t="s">
        <v>45</v>
      </c>
      <c r="M32" s="127">
        <v>6777</v>
      </c>
      <c r="N32" s="63"/>
      <c r="O32" s="63" t="s">
        <v>45</v>
      </c>
      <c r="P32" s="63" t="s">
        <v>45</v>
      </c>
      <c r="Q32" s="63" t="s">
        <v>45</v>
      </c>
      <c r="R32" s="63" t="s">
        <v>45</v>
      </c>
      <c r="S32" s="109" t="s">
        <v>45</v>
      </c>
      <c r="T32" s="109" t="s">
        <v>45</v>
      </c>
      <c r="U32" s="63" t="s">
        <v>45</v>
      </c>
      <c r="V32" s="63" t="s">
        <v>45</v>
      </c>
      <c r="W32" s="109" t="s">
        <v>45</v>
      </c>
      <c r="X32" s="109" t="s">
        <v>45</v>
      </c>
      <c r="Y32" s="207"/>
      <c r="Z32" s="207"/>
    </row>
    <row r="33" spans="1:26" s="69" customFormat="1" ht="46.5" outlineLevel="1" x14ac:dyDescent="0.3">
      <c r="A33" s="120" t="s">
        <v>74</v>
      </c>
      <c r="B33" s="198"/>
      <c r="C33" s="77" t="s">
        <v>143</v>
      </c>
      <c r="D33" s="78" t="s">
        <v>125</v>
      </c>
      <c r="E33" s="78">
        <v>1</v>
      </c>
      <c r="F33" s="78">
        <v>1</v>
      </c>
      <c r="G33" s="198"/>
      <c r="H33" s="198"/>
      <c r="I33" s="127">
        <v>13296.5</v>
      </c>
      <c r="J33" s="127">
        <v>13296.5</v>
      </c>
      <c r="K33" s="63" t="s">
        <v>45</v>
      </c>
      <c r="L33" s="63" t="s">
        <v>45</v>
      </c>
      <c r="M33" s="127">
        <v>13296.5</v>
      </c>
      <c r="N33" s="63"/>
      <c r="O33" s="63" t="s">
        <v>45</v>
      </c>
      <c r="P33" s="63" t="s">
        <v>45</v>
      </c>
      <c r="Q33" s="63" t="s">
        <v>45</v>
      </c>
      <c r="R33" s="63" t="s">
        <v>45</v>
      </c>
      <c r="S33" s="109" t="s">
        <v>45</v>
      </c>
      <c r="T33" s="109" t="s">
        <v>45</v>
      </c>
      <c r="U33" s="63" t="s">
        <v>45</v>
      </c>
      <c r="V33" s="63" t="s">
        <v>45</v>
      </c>
      <c r="W33" s="109" t="s">
        <v>45</v>
      </c>
      <c r="X33" s="109" t="s">
        <v>45</v>
      </c>
      <c r="Y33" s="207"/>
      <c r="Z33" s="207"/>
    </row>
    <row r="34" spans="1:26" s="69" customFormat="1" ht="23.25" outlineLevel="1" x14ac:dyDescent="0.3">
      <c r="A34" s="120" t="s">
        <v>75</v>
      </c>
      <c r="B34" s="198"/>
      <c r="C34" s="77" t="s">
        <v>144</v>
      </c>
      <c r="D34" s="78" t="s">
        <v>125</v>
      </c>
      <c r="E34" s="78">
        <v>1</v>
      </c>
      <c r="F34" s="78">
        <v>1</v>
      </c>
      <c r="G34" s="198"/>
      <c r="H34" s="198"/>
      <c r="I34" s="127">
        <v>12510</v>
      </c>
      <c r="J34" s="127">
        <v>12510</v>
      </c>
      <c r="K34" s="63" t="s">
        <v>45</v>
      </c>
      <c r="L34" s="63" t="s">
        <v>45</v>
      </c>
      <c r="M34" s="127">
        <v>12510</v>
      </c>
      <c r="N34" s="63"/>
      <c r="O34" s="63" t="s">
        <v>45</v>
      </c>
      <c r="P34" s="63" t="s">
        <v>45</v>
      </c>
      <c r="Q34" s="63" t="s">
        <v>45</v>
      </c>
      <c r="R34" s="63" t="s">
        <v>45</v>
      </c>
      <c r="S34" s="109" t="s">
        <v>45</v>
      </c>
      <c r="T34" s="109" t="s">
        <v>45</v>
      </c>
      <c r="U34" s="63" t="s">
        <v>45</v>
      </c>
      <c r="V34" s="63" t="s">
        <v>45</v>
      </c>
      <c r="W34" s="109" t="s">
        <v>45</v>
      </c>
      <c r="X34" s="109" t="s">
        <v>45</v>
      </c>
      <c r="Y34" s="207"/>
      <c r="Z34" s="207"/>
    </row>
    <row r="35" spans="1:26" s="69" customFormat="1" ht="23.25" outlineLevel="1" x14ac:dyDescent="0.3">
      <c r="A35" s="120" t="s">
        <v>521</v>
      </c>
      <c r="B35" s="198"/>
      <c r="C35" s="77" t="s">
        <v>145</v>
      </c>
      <c r="D35" s="78" t="s">
        <v>125</v>
      </c>
      <c r="E35" s="78">
        <v>1</v>
      </c>
      <c r="F35" s="78">
        <v>1</v>
      </c>
      <c r="G35" s="198"/>
      <c r="H35" s="198"/>
      <c r="I35" s="127">
        <v>7433.7</v>
      </c>
      <c r="J35" s="127">
        <v>7433.7</v>
      </c>
      <c r="K35" s="63" t="s">
        <v>45</v>
      </c>
      <c r="L35" s="63" t="s">
        <v>45</v>
      </c>
      <c r="M35" s="127">
        <v>7433.7</v>
      </c>
      <c r="N35" s="63"/>
      <c r="O35" s="63" t="s">
        <v>45</v>
      </c>
      <c r="P35" s="63" t="s">
        <v>45</v>
      </c>
      <c r="Q35" s="63" t="s">
        <v>45</v>
      </c>
      <c r="R35" s="63" t="s">
        <v>45</v>
      </c>
      <c r="S35" s="109" t="s">
        <v>45</v>
      </c>
      <c r="T35" s="109" t="s">
        <v>45</v>
      </c>
      <c r="U35" s="63" t="s">
        <v>45</v>
      </c>
      <c r="V35" s="63" t="s">
        <v>45</v>
      </c>
      <c r="W35" s="109" t="s">
        <v>45</v>
      </c>
      <c r="X35" s="109" t="s">
        <v>45</v>
      </c>
      <c r="Y35" s="207"/>
      <c r="Z35" s="207"/>
    </row>
    <row r="36" spans="1:26" s="69" customFormat="1" ht="23.25" outlineLevel="1" x14ac:dyDescent="0.3">
      <c r="A36" s="120" t="s">
        <v>522</v>
      </c>
      <c r="B36" s="198"/>
      <c r="C36" s="77" t="s">
        <v>146</v>
      </c>
      <c r="D36" s="78" t="s">
        <v>125</v>
      </c>
      <c r="E36" s="78">
        <v>1</v>
      </c>
      <c r="F36" s="78">
        <v>1</v>
      </c>
      <c r="G36" s="198"/>
      <c r="H36" s="198"/>
      <c r="I36" s="127">
        <v>10816.7</v>
      </c>
      <c r="J36" s="127">
        <v>10816.7</v>
      </c>
      <c r="K36" s="63" t="s">
        <v>45</v>
      </c>
      <c r="L36" s="63" t="s">
        <v>45</v>
      </c>
      <c r="M36" s="127">
        <v>10816.7</v>
      </c>
      <c r="N36" s="63"/>
      <c r="O36" s="63" t="s">
        <v>45</v>
      </c>
      <c r="P36" s="63" t="s">
        <v>45</v>
      </c>
      <c r="Q36" s="63" t="s">
        <v>45</v>
      </c>
      <c r="R36" s="63" t="s">
        <v>45</v>
      </c>
      <c r="S36" s="109" t="s">
        <v>45</v>
      </c>
      <c r="T36" s="109" t="s">
        <v>45</v>
      </c>
      <c r="U36" s="63" t="s">
        <v>45</v>
      </c>
      <c r="V36" s="63" t="s">
        <v>45</v>
      </c>
      <c r="W36" s="109" t="s">
        <v>45</v>
      </c>
      <c r="X36" s="109" t="s">
        <v>45</v>
      </c>
      <c r="Y36" s="207"/>
      <c r="Z36" s="207"/>
    </row>
    <row r="37" spans="1:26" s="69" customFormat="1" ht="46.5" outlineLevel="1" x14ac:dyDescent="0.3">
      <c r="A37" s="120" t="s">
        <v>523</v>
      </c>
      <c r="B37" s="198"/>
      <c r="C37" s="77" t="s">
        <v>147</v>
      </c>
      <c r="D37" s="78" t="s">
        <v>125</v>
      </c>
      <c r="E37" s="78">
        <v>1</v>
      </c>
      <c r="F37" s="78">
        <v>1</v>
      </c>
      <c r="G37" s="198"/>
      <c r="H37" s="198"/>
      <c r="I37" s="127">
        <v>8149.1</v>
      </c>
      <c r="J37" s="127">
        <v>8149.1</v>
      </c>
      <c r="K37" s="63" t="s">
        <v>45</v>
      </c>
      <c r="L37" s="63" t="s">
        <v>45</v>
      </c>
      <c r="M37" s="127">
        <v>8149.1</v>
      </c>
      <c r="N37" s="63"/>
      <c r="O37" s="63" t="s">
        <v>45</v>
      </c>
      <c r="P37" s="63" t="s">
        <v>45</v>
      </c>
      <c r="Q37" s="63" t="s">
        <v>45</v>
      </c>
      <c r="R37" s="63" t="s">
        <v>45</v>
      </c>
      <c r="S37" s="109" t="s">
        <v>45</v>
      </c>
      <c r="T37" s="109" t="s">
        <v>45</v>
      </c>
      <c r="U37" s="63" t="s">
        <v>45</v>
      </c>
      <c r="V37" s="63" t="s">
        <v>45</v>
      </c>
      <c r="W37" s="109" t="s">
        <v>45</v>
      </c>
      <c r="X37" s="109" t="s">
        <v>45</v>
      </c>
      <c r="Y37" s="207"/>
      <c r="Z37" s="207"/>
    </row>
    <row r="38" spans="1:26" s="69" customFormat="1" ht="46.5" outlineLevel="1" x14ac:dyDescent="0.3">
      <c r="A38" s="120" t="s">
        <v>524</v>
      </c>
      <c r="B38" s="198"/>
      <c r="C38" s="77" t="s">
        <v>148</v>
      </c>
      <c r="D38" s="78" t="s">
        <v>125</v>
      </c>
      <c r="E38" s="78">
        <v>1</v>
      </c>
      <c r="F38" s="78">
        <v>1</v>
      </c>
      <c r="G38" s="198"/>
      <c r="H38" s="198"/>
      <c r="I38" s="127">
        <v>5765.7</v>
      </c>
      <c r="J38" s="127">
        <v>5765.7</v>
      </c>
      <c r="K38" s="63" t="s">
        <v>45</v>
      </c>
      <c r="L38" s="63" t="s">
        <v>45</v>
      </c>
      <c r="M38" s="127">
        <v>5765.7</v>
      </c>
      <c r="N38" s="63"/>
      <c r="O38" s="63" t="s">
        <v>45</v>
      </c>
      <c r="P38" s="63" t="s">
        <v>45</v>
      </c>
      <c r="Q38" s="63" t="s">
        <v>45</v>
      </c>
      <c r="R38" s="63" t="s">
        <v>45</v>
      </c>
      <c r="S38" s="109" t="s">
        <v>45</v>
      </c>
      <c r="T38" s="109" t="s">
        <v>45</v>
      </c>
      <c r="U38" s="63" t="s">
        <v>45</v>
      </c>
      <c r="V38" s="63" t="s">
        <v>45</v>
      </c>
      <c r="W38" s="109" t="s">
        <v>45</v>
      </c>
      <c r="X38" s="109" t="s">
        <v>45</v>
      </c>
      <c r="Y38" s="207"/>
      <c r="Z38" s="207"/>
    </row>
    <row r="39" spans="1:26" s="69" customFormat="1" ht="23.25" outlineLevel="1" x14ac:dyDescent="0.3">
      <c r="A39" s="120" t="s">
        <v>525</v>
      </c>
      <c r="B39" s="198"/>
      <c r="C39" s="77" t="s">
        <v>149</v>
      </c>
      <c r="D39" s="78" t="s">
        <v>125</v>
      </c>
      <c r="E39" s="78">
        <v>1</v>
      </c>
      <c r="F39" s="78">
        <v>1</v>
      </c>
      <c r="G39" s="198"/>
      <c r="H39" s="198"/>
      <c r="I39" s="127">
        <v>5476</v>
      </c>
      <c r="J39" s="127">
        <v>5476</v>
      </c>
      <c r="K39" s="63" t="s">
        <v>45</v>
      </c>
      <c r="L39" s="63" t="s">
        <v>45</v>
      </c>
      <c r="M39" s="127">
        <v>5476</v>
      </c>
      <c r="N39" s="63"/>
      <c r="O39" s="63" t="s">
        <v>45</v>
      </c>
      <c r="P39" s="63" t="s">
        <v>45</v>
      </c>
      <c r="Q39" s="63" t="s">
        <v>45</v>
      </c>
      <c r="R39" s="63" t="s">
        <v>45</v>
      </c>
      <c r="S39" s="109" t="s">
        <v>45</v>
      </c>
      <c r="T39" s="109" t="s">
        <v>45</v>
      </c>
      <c r="U39" s="63" t="s">
        <v>45</v>
      </c>
      <c r="V39" s="63" t="s">
        <v>45</v>
      </c>
      <c r="W39" s="109" t="s">
        <v>45</v>
      </c>
      <c r="X39" s="109" t="s">
        <v>45</v>
      </c>
      <c r="Y39" s="207"/>
      <c r="Z39" s="207"/>
    </row>
    <row r="40" spans="1:26" s="69" customFormat="1" ht="46.5" outlineLevel="1" x14ac:dyDescent="0.3">
      <c r="A40" s="120" t="s">
        <v>526</v>
      </c>
      <c r="B40" s="198"/>
      <c r="C40" s="77" t="s">
        <v>150</v>
      </c>
      <c r="D40" s="78" t="s">
        <v>125</v>
      </c>
      <c r="E40" s="78">
        <v>1</v>
      </c>
      <c r="F40" s="78">
        <v>1</v>
      </c>
      <c r="G40" s="198"/>
      <c r="H40" s="198"/>
      <c r="I40" s="127">
        <v>4460.5</v>
      </c>
      <c r="J40" s="127">
        <v>4460.5</v>
      </c>
      <c r="K40" s="63" t="s">
        <v>45</v>
      </c>
      <c r="L40" s="63" t="s">
        <v>45</v>
      </c>
      <c r="M40" s="127">
        <v>4460.5</v>
      </c>
      <c r="N40" s="63"/>
      <c r="O40" s="63" t="s">
        <v>45</v>
      </c>
      <c r="P40" s="63" t="s">
        <v>45</v>
      </c>
      <c r="Q40" s="63" t="s">
        <v>45</v>
      </c>
      <c r="R40" s="63" t="s">
        <v>45</v>
      </c>
      <c r="S40" s="109" t="s">
        <v>45</v>
      </c>
      <c r="T40" s="109" t="s">
        <v>45</v>
      </c>
      <c r="U40" s="63" t="s">
        <v>45</v>
      </c>
      <c r="V40" s="63" t="s">
        <v>45</v>
      </c>
      <c r="W40" s="109" t="s">
        <v>45</v>
      </c>
      <c r="X40" s="109" t="s">
        <v>45</v>
      </c>
      <c r="Y40" s="207"/>
      <c r="Z40" s="207"/>
    </row>
    <row r="41" spans="1:26" s="69" customFormat="1" ht="23.25" outlineLevel="1" x14ac:dyDescent="0.3">
      <c r="A41" s="120" t="s">
        <v>527</v>
      </c>
      <c r="B41" s="198"/>
      <c r="C41" s="77" t="s">
        <v>151</v>
      </c>
      <c r="D41" s="78" t="s">
        <v>125</v>
      </c>
      <c r="E41" s="78">
        <v>1</v>
      </c>
      <c r="F41" s="78">
        <v>1</v>
      </c>
      <c r="G41" s="198"/>
      <c r="H41" s="198"/>
      <c r="I41" s="127">
        <v>9755.7000000000007</v>
      </c>
      <c r="J41" s="127">
        <v>9755.7000000000007</v>
      </c>
      <c r="K41" s="63" t="s">
        <v>45</v>
      </c>
      <c r="L41" s="63" t="s">
        <v>45</v>
      </c>
      <c r="M41" s="127">
        <v>9755.7000000000007</v>
      </c>
      <c r="N41" s="63"/>
      <c r="O41" s="63" t="s">
        <v>45</v>
      </c>
      <c r="P41" s="63" t="s">
        <v>45</v>
      </c>
      <c r="Q41" s="63" t="s">
        <v>45</v>
      </c>
      <c r="R41" s="63" t="s">
        <v>45</v>
      </c>
      <c r="S41" s="109" t="s">
        <v>45</v>
      </c>
      <c r="T41" s="109" t="s">
        <v>45</v>
      </c>
      <c r="U41" s="63" t="s">
        <v>45</v>
      </c>
      <c r="V41" s="63" t="s">
        <v>45</v>
      </c>
      <c r="W41" s="109" t="s">
        <v>45</v>
      </c>
      <c r="X41" s="109" t="s">
        <v>45</v>
      </c>
      <c r="Y41" s="207"/>
      <c r="Z41" s="207"/>
    </row>
    <row r="42" spans="1:26" s="69" customFormat="1" ht="23.25" outlineLevel="1" x14ac:dyDescent="0.3">
      <c r="A42" s="120" t="s">
        <v>528</v>
      </c>
      <c r="B42" s="198"/>
      <c r="C42" s="77" t="s">
        <v>152</v>
      </c>
      <c r="D42" s="78" t="s">
        <v>125</v>
      </c>
      <c r="E42" s="78">
        <v>1</v>
      </c>
      <c r="F42" s="78">
        <v>1</v>
      </c>
      <c r="G42" s="198"/>
      <c r="H42" s="198"/>
      <c r="I42" s="127">
        <v>9795</v>
      </c>
      <c r="J42" s="127">
        <v>9795</v>
      </c>
      <c r="K42" s="63" t="s">
        <v>45</v>
      </c>
      <c r="L42" s="63" t="s">
        <v>45</v>
      </c>
      <c r="M42" s="127">
        <v>9795</v>
      </c>
      <c r="N42" s="63"/>
      <c r="O42" s="63" t="s">
        <v>45</v>
      </c>
      <c r="P42" s="63" t="s">
        <v>45</v>
      </c>
      <c r="Q42" s="63" t="s">
        <v>45</v>
      </c>
      <c r="R42" s="63" t="s">
        <v>45</v>
      </c>
      <c r="S42" s="109" t="s">
        <v>45</v>
      </c>
      <c r="T42" s="109" t="s">
        <v>45</v>
      </c>
      <c r="U42" s="63" t="s">
        <v>45</v>
      </c>
      <c r="V42" s="63" t="s">
        <v>45</v>
      </c>
      <c r="W42" s="109" t="s">
        <v>45</v>
      </c>
      <c r="X42" s="109" t="s">
        <v>45</v>
      </c>
      <c r="Y42" s="207"/>
      <c r="Z42" s="207"/>
    </row>
    <row r="43" spans="1:26" s="69" customFormat="1" ht="46.5" outlineLevel="1" x14ac:dyDescent="0.3">
      <c r="A43" s="120" t="s">
        <v>529</v>
      </c>
      <c r="B43" s="198"/>
      <c r="C43" s="77" t="s">
        <v>153</v>
      </c>
      <c r="D43" s="78" t="s">
        <v>125</v>
      </c>
      <c r="E43" s="78">
        <v>1</v>
      </c>
      <c r="F43" s="78">
        <v>1</v>
      </c>
      <c r="G43" s="198"/>
      <c r="H43" s="198"/>
      <c r="I43" s="127">
        <v>5256</v>
      </c>
      <c r="J43" s="127">
        <v>5256</v>
      </c>
      <c r="K43" s="63" t="s">
        <v>45</v>
      </c>
      <c r="L43" s="63" t="s">
        <v>45</v>
      </c>
      <c r="M43" s="127">
        <v>5256</v>
      </c>
      <c r="N43" s="63"/>
      <c r="O43" s="63" t="s">
        <v>45</v>
      </c>
      <c r="P43" s="63" t="s">
        <v>45</v>
      </c>
      <c r="Q43" s="63" t="s">
        <v>45</v>
      </c>
      <c r="R43" s="63" t="s">
        <v>45</v>
      </c>
      <c r="S43" s="109" t="s">
        <v>45</v>
      </c>
      <c r="T43" s="109" t="s">
        <v>45</v>
      </c>
      <c r="U43" s="63" t="s">
        <v>45</v>
      </c>
      <c r="V43" s="63" t="s">
        <v>45</v>
      </c>
      <c r="W43" s="109" t="s">
        <v>45</v>
      </c>
      <c r="X43" s="109" t="s">
        <v>45</v>
      </c>
      <c r="Y43" s="207"/>
      <c r="Z43" s="207"/>
    </row>
    <row r="44" spans="1:26" s="69" customFormat="1" ht="39.75" customHeight="1" outlineLevel="1" x14ac:dyDescent="0.3">
      <c r="A44" s="120" t="s">
        <v>530</v>
      </c>
      <c r="B44" s="198"/>
      <c r="C44" s="77" t="s">
        <v>154</v>
      </c>
      <c r="D44" s="78" t="s">
        <v>125</v>
      </c>
      <c r="E44" s="78">
        <v>1</v>
      </c>
      <c r="F44" s="78">
        <v>1</v>
      </c>
      <c r="G44" s="198"/>
      <c r="H44" s="198"/>
      <c r="I44" s="127">
        <v>4825</v>
      </c>
      <c r="J44" s="127">
        <v>4825</v>
      </c>
      <c r="K44" s="63" t="s">
        <v>45</v>
      </c>
      <c r="L44" s="63" t="s">
        <v>45</v>
      </c>
      <c r="M44" s="127">
        <v>4825</v>
      </c>
      <c r="N44" s="63"/>
      <c r="O44" s="63" t="s">
        <v>45</v>
      </c>
      <c r="P44" s="63" t="s">
        <v>45</v>
      </c>
      <c r="Q44" s="63" t="s">
        <v>45</v>
      </c>
      <c r="R44" s="63" t="s">
        <v>45</v>
      </c>
      <c r="S44" s="109" t="s">
        <v>45</v>
      </c>
      <c r="T44" s="109" t="s">
        <v>45</v>
      </c>
      <c r="U44" s="63" t="s">
        <v>45</v>
      </c>
      <c r="V44" s="63" t="s">
        <v>45</v>
      </c>
      <c r="W44" s="109" t="s">
        <v>45</v>
      </c>
      <c r="X44" s="109" t="s">
        <v>45</v>
      </c>
      <c r="Y44" s="207"/>
      <c r="Z44" s="207"/>
    </row>
    <row r="45" spans="1:26" s="69" customFormat="1" ht="45" customHeight="1" outlineLevel="1" x14ac:dyDescent="0.3">
      <c r="A45" s="120" t="s">
        <v>531</v>
      </c>
      <c r="B45" s="198"/>
      <c r="C45" s="77" t="s">
        <v>155</v>
      </c>
      <c r="D45" s="78" t="s">
        <v>125</v>
      </c>
      <c r="E45" s="78">
        <v>1</v>
      </c>
      <c r="F45" s="78">
        <v>1</v>
      </c>
      <c r="G45" s="198"/>
      <c r="H45" s="198"/>
      <c r="I45" s="127">
        <v>4544.8</v>
      </c>
      <c r="J45" s="127">
        <v>4544.8</v>
      </c>
      <c r="K45" s="63" t="s">
        <v>45</v>
      </c>
      <c r="L45" s="63" t="s">
        <v>45</v>
      </c>
      <c r="M45" s="127">
        <v>4544.8</v>
      </c>
      <c r="N45" s="63"/>
      <c r="O45" s="63" t="s">
        <v>45</v>
      </c>
      <c r="P45" s="63" t="s">
        <v>45</v>
      </c>
      <c r="Q45" s="63" t="s">
        <v>45</v>
      </c>
      <c r="R45" s="63" t="s">
        <v>45</v>
      </c>
      <c r="S45" s="109" t="s">
        <v>45</v>
      </c>
      <c r="T45" s="109" t="s">
        <v>45</v>
      </c>
      <c r="U45" s="63" t="s">
        <v>45</v>
      </c>
      <c r="V45" s="63" t="s">
        <v>45</v>
      </c>
      <c r="W45" s="109" t="s">
        <v>45</v>
      </c>
      <c r="X45" s="109" t="s">
        <v>45</v>
      </c>
      <c r="Y45" s="207"/>
      <c r="Z45" s="207"/>
    </row>
    <row r="46" spans="1:26" s="69" customFormat="1" ht="24" customHeight="1" outlineLevel="1" x14ac:dyDescent="0.3">
      <c r="A46" s="120" t="s">
        <v>532</v>
      </c>
      <c r="B46" s="198"/>
      <c r="C46" s="77" t="s">
        <v>156</v>
      </c>
      <c r="D46" s="78" t="s">
        <v>125</v>
      </c>
      <c r="E46" s="78">
        <v>1</v>
      </c>
      <c r="F46" s="78">
        <v>1</v>
      </c>
      <c r="G46" s="198"/>
      <c r="H46" s="198"/>
      <c r="I46" s="127">
        <v>17889</v>
      </c>
      <c r="J46" s="127">
        <v>17889</v>
      </c>
      <c r="K46" s="63" t="s">
        <v>45</v>
      </c>
      <c r="L46" s="63" t="s">
        <v>45</v>
      </c>
      <c r="M46" s="127">
        <v>17889</v>
      </c>
      <c r="N46" s="63"/>
      <c r="O46" s="63" t="s">
        <v>45</v>
      </c>
      <c r="P46" s="63" t="s">
        <v>45</v>
      </c>
      <c r="Q46" s="63" t="s">
        <v>45</v>
      </c>
      <c r="R46" s="63" t="s">
        <v>45</v>
      </c>
      <c r="S46" s="109" t="s">
        <v>45</v>
      </c>
      <c r="T46" s="109" t="s">
        <v>45</v>
      </c>
      <c r="U46" s="63" t="s">
        <v>45</v>
      </c>
      <c r="V46" s="63" t="s">
        <v>45</v>
      </c>
      <c r="W46" s="109" t="s">
        <v>45</v>
      </c>
      <c r="X46" s="109" t="s">
        <v>45</v>
      </c>
      <c r="Y46" s="207"/>
      <c r="Z46" s="207"/>
    </row>
    <row r="47" spans="1:26" s="69" customFormat="1" ht="22.5" customHeight="1" x14ac:dyDescent="0.3">
      <c r="A47" s="119" t="s">
        <v>27</v>
      </c>
      <c r="B47" s="198"/>
      <c r="C47" s="74" t="s">
        <v>157</v>
      </c>
      <c r="D47" s="97" t="s">
        <v>21</v>
      </c>
      <c r="E47" s="80">
        <f>SUM(E48:E65)</f>
        <v>18</v>
      </c>
      <c r="F47" s="80">
        <f>SUM(F48:F65)</f>
        <v>18</v>
      </c>
      <c r="G47" s="198"/>
      <c r="H47" s="198"/>
      <c r="I47" s="125">
        <f>SUM(I48:I65)</f>
        <v>91222.799999999988</v>
      </c>
      <c r="J47" s="125">
        <f>SUM(J48:J65)</f>
        <v>91222.799999999988</v>
      </c>
      <c r="K47" s="63" t="s">
        <v>45</v>
      </c>
      <c r="L47" s="63" t="s">
        <v>45</v>
      </c>
      <c r="M47" s="125">
        <f>SUM(M48:M65)</f>
        <v>91222.799999999988</v>
      </c>
      <c r="N47" s="63"/>
      <c r="O47" s="63" t="s">
        <v>45</v>
      </c>
      <c r="P47" s="63" t="s">
        <v>45</v>
      </c>
      <c r="Q47" s="63"/>
      <c r="R47" s="63"/>
      <c r="S47" s="63"/>
      <c r="T47" s="63"/>
      <c r="U47" s="63"/>
      <c r="V47" s="63"/>
      <c r="W47" s="63"/>
      <c r="X47" s="63"/>
      <c r="Y47" s="207"/>
      <c r="Z47" s="207"/>
    </row>
    <row r="48" spans="1:26" s="69" customFormat="1" ht="20.25" customHeight="1" outlineLevel="1" x14ac:dyDescent="0.3">
      <c r="A48" s="120" t="s">
        <v>95</v>
      </c>
      <c r="B48" s="198"/>
      <c r="C48" s="77" t="s">
        <v>158</v>
      </c>
      <c r="D48" s="78" t="s">
        <v>125</v>
      </c>
      <c r="E48" s="81">
        <v>1</v>
      </c>
      <c r="F48" s="81">
        <v>1</v>
      </c>
      <c r="G48" s="198"/>
      <c r="H48" s="198"/>
      <c r="I48" s="127">
        <v>4702.7</v>
      </c>
      <c r="J48" s="127">
        <v>4702.7</v>
      </c>
      <c r="K48" s="63" t="s">
        <v>45</v>
      </c>
      <c r="L48" s="63" t="s">
        <v>45</v>
      </c>
      <c r="M48" s="127">
        <v>4702.7</v>
      </c>
      <c r="N48" s="63"/>
      <c r="O48" s="63" t="s">
        <v>45</v>
      </c>
      <c r="P48" s="63" t="s">
        <v>45</v>
      </c>
      <c r="Q48" s="63" t="s">
        <v>45</v>
      </c>
      <c r="R48" s="63" t="s">
        <v>45</v>
      </c>
      <c r="S48" s="109" t="s">
        <v>45</v>
      </c>
      <c r="T48" s="109" t="s">
        <v>45</v>
      </c>
      <c r="U48" s="63" t="s">
        <v>45</v>
      </c>
      <c r="V48" s="63" t="s">
        <v>45</v>
      </c>
      <c r="W48" s="109" t="s">
        <v>45</v>
      </c>
      <c r="X48" s="109" t="s">
        <v>45</v>
      </c>
      <c r="Y48" s="207"/>
      <c r="Z48" s="207"/>
    </row>
    <row r="49" spans="1:26" s="69" customFormat="1" ht="24" customHeight="1" outlineLevel="1" x14ac:dyDescent="0.3">
      <c r="A49" s="120" t="s">
        <v>96</v>
      </c>
      <c r="B49" s="198"/>
      <c r="C49" s="77" t="s">
        <v>159</v>
      </c>
      <c r="D49" s="78" t="s">
        <v>125</v>
      </c>
      <c r="E49" s="81">
        <v>1</v>
      </c>
      <c r="F49" s="81">
        <v>1</v>
      </c>
      <c r="G49" s="198"/>
      <c r="H49" s="198"/>
      <c r="I49" s="127">
        <v>5310</v>
      </c>
      <c r="J49" s="127">
        <v>5310</v>
      </c>
      <c r="K49" s="63" t="s">
        <v>45</v>
      </c>
      <c r="L49" s="63" t="s">
        <v>45</v>
      </c>
      <c r="M49" s="127">
        <v>5310</v>
      </c>
      <c r="N49" s="63"/>
      <c r="O49" s="63" t="s">
        <v>45</v>
      </c>
      <c r="P49" s="63" t="s">
        <v>45</v>
      </c>
      <c r="Q49" s="63" t="s">
        <v>45</v>
      </c>
      <c r="R49" s="63" t="s">
        <v>45</v>
      </c>
      <c r="S49" s="109" t="s">
        <v>45</v>
      </c>
      <c r="T49" s="109" t="s">
        <v>45</v>
      </c>
      <c r="U49" s="63" t="s">
        <v>45</v>
      </c>
      <c r="V49" s="63" t="s">
        <v>45</v>
      </c>
      <c r="W49" s="109" t="s">
        <v>45</v>
      </c>
      <c r="X49" s="109" t="s">
        <v>45</v>
      </c>
      <c r="Y49" s="207"/>
      <c r="Z49" s="207"/>
    </row>
    <row r="50" spans="1:26" s="69" customFormat="1" ht="30" customHeight="1" outlineLevel="1" x14ac:dyDescent="0.3">
      <c r="A50" s="120" t="s">
        <v>97</v>
      </c>
      <c r="B50" s="198"/>
      <c r="C50" s="77" t="s">
        <v>160</v>
      </c>
      <c r="D50" s="78" t="s">
        <v>125</v>
      </c>
      <c r="E50" s="81">
        <v>1</v>
      </c>
      <c r="F50" s="81">
        <v>1</v>
      </c>
      <c r="G50" s="198"/>
      <c r="H50" s="198"/>
      <c r="I50" s="127">
        <v>4616.5</v>
      </c>
      <c r="J50" s="127">
        <v>4616.5</v>
      </c>
      <c r="K50" s="63" t="s">
        <v>45</v>
      </c>
      <c r="L50" s="63" t="s">
        <v>45</v>
      </c>
      <c r="M50" s="127">
        <v>4616.5</v>
      </c>
      <c r="N50" s="63"/>
      <c r="O50" s="63" t="s">
        <v>45</v>
      </c>
      <c r="P50" s="63" t="s">
        <v>45</v>
      </c>
      <c r="Q50" s="63" t="s">
        <v>45</v>
      </c>
      <c r="R50" s="63" t="s">
        <v>45</v>
      </c>
      <c r="S50" s="109" t="s">
        <v>45</v>
      </c>
      <c r="T50" s="109" t="s">
        <v>45</v>
      </c>
      <c r="U50" s="63" t="s">
        <v>45</v>
      </c>
      <c r="V50" s="63" t="s">
        <v>45</v>
      </c>
      <c r="W50" s="109" t="s">
        <v>45</v>
      </c>
      <c r="X50" s="109" t="s">
        <v>45</v>
      </c>
      <c r="Y50" s="207"/>
      <c r="Z50" s="207"/>
    </row>
    <row r="51" spans="1:26" s="69" customFormat="1" ht="56.25" customHeight="1" outlineLevel="1" x14ac:dyDescent="0.3">
      <c r="A51" s="120" t="s">
        <v>98</v>
      </c>
      <c r="B51" s="198"/>
      <c r="C51" s="82" t="s">
        <v>161</v>
      </c>
      <c r="D51" s="78" t="s">
        <v>125</v>
      </c>
      <c r="E51" s="81">
        <v>1</v>
      </c>
      <c r="F51" s="81">
        <v>1</v>
      </c>
      <c r="G51" s="198"/>
      <c r="H51" s="198"/>
      <c r="I51" s="127">
        <v>5185.3999999999996</v>
      </c>
      <c r="J51" s="127">
        <v>5185.3999999999996</v>
      </c>
      <c r="K51" s="63" t="s">
        <v>45</v>
      </c>
      <c r="L51" s="63" t="s">
        <v>45</v>
      </c>
      <c r="M51" s="127">
        <v>5185.3999999999996</v>
      </c>
      <c r="N51" s="63"/>
      <c r="O51" s="63" t="s">
        <v>45</v>
      </c>
      <c r="P51" s="63" t="s">
        <v>45</v>
      </c>
      <c r="Q51" s="63" t="s">
        <v>45</v>
      </c>
      <c r="R51" s="63" t="s">
        <v>45</v>
      </c>
      <c r="S51" s="109" t="s">
        <v>45</v>
      </c>
      <c r="T51" s="109" t="s">
        <v>45</v>
      </c>
      <c r="U51" s="63" t="s">
        <v>45</v>
      </c>
      <c r="V51" s="63" t="s">
        <v>45</v>
      </c>
      <c r="W51" s="109" t="s">
        <v>45</v>
      </c>
      <c r="X51" s="109" t="s">
        <v>45</v>
      </c>
      <c r="Y51" s="207"/>
      <c r="Z51" s="207"/>
    </row>
    <row r="52" spans="1:26" s="69" customFormat="1" ht="47.25" customHeight="1" outlineLevel="1" x14ac:dyDescent="0.3">
      <c r="A52" s="120" t="s">
        <v>533</v>
      </c>
      <c r="B52" s="198"/>
      <c r="C52" s="82" t="s">
        <v>162</v>
      </c>
      <c r="D52" s="78" t="s">
        <v>125</v>
      </c>
      <c r="E52" s="81">
        <v>1</v>
      </c>
      <c r="F52" s="81">
        <v>1</v>
      </c>
      <c r="G52" s="198"/>
      <c r="H52" s="198"/>
      <c r="I52" s="127">
        <v>4352.7</v>
      </c>
      <c r="J52" s="127">
        <v>4352.7</v>
      </c>
      <c r="K52" s="63" t="s">
        <v>45</v>
      </c>
      <c r="L52" s="63" t="s">
        <v>45</v>
      </c>
      <c r="M52" s="127">
        <v>4352.7</v>
      </c>
      <c r="N52" s="63"/>
      <c r="O52" s="63" t="s">
        <v>45</v>
      </c>
      <c r="P52" s="63" t="s">
        <v>45</v>
      </c>
      <c r="Q52" s="63" t="s">
        <v>45</v>
      </c>
      <c r="R52" s="63" t="s">
        <v>45</v>
      </c>
      <c r="S52" s="109" t="s">
        <v>45</v>
      </c>
      <c r="T52" s="109" t="s">
        <v>45</v>
      </c>
      <c r="U52" s="63" t="s">
        <v>45</v>
      </c>
      <c r="V52" s="63" t="s">
        <v>45</v>
      </c>
      <c r="W52" s="109" t="s">
        <v>45</v>
      </c>
      <c r="X52" s="109" t="s">
        <v>45</v>
      </c>
      <c r="Y52" s="207"/>
      <c r="Z52" s="207"/>
    </row>
    <row r="53" spans="1:26" s="69" customFormat="1" ht="46.5" customHeight="1" outlineLevel="1" x14ac:dyDescent="0.3">
      <c r="A53" s="120" t="s">
        <v>534</v>
      </c>
      <c r="B53" s="198"/>
      <c r="C53" s="82" t="s">
        <v>163</v>
      </c>
      <c r="D53" s="78" t="s">
        <v>125</v>
      </c>
      <c r="E53" s="81">
        <v>1</v>
      </c>
      <c r="F53" s="81">
        <v>1</v>
      </c>
      <c r="G53" s="198"/>
      <c r="H53" s="198"/>
      <c r="I53" s="127">
        <v>4379.7</v>
      </c>
      <c r="J53" s="127">
        <v>4379.7</v>
      </c>
      <c r="K53" s="63" t="s">
        <v>45</v>
      </c>
      <c r="L53" s="63" t="s">
        <v>45</v>
      </c>
      <c r="M53" s="127">
        <v>4379.7</v>
      </c>
      <c r="N53" s="63"/>
      <c r="O53" s="63" t="s">
        <v>45</v>
      </c>
      <c r="P53" s="63" t="s">
        <v>45</v>
      </c>
      <c r="Q53" s="63" t="s">
        <v>45</v>
      </c>
      <c r="R53" s="63" t="s">
        <v>45</v>
      </c>
      <c r="S53" s="109" t="s">
        <v>45</v>
      </c>
      <c r="T53" s="109" t="s">
        <v>45</v>
      </c>
      <c r="U53" s="63" t="s">
        <v>45</v>
      </c>
      <c r="V53" s="63" t="s">
        <v>45</v>
      </c>
      <c r="W53" s="109" t="s">
        <v>45</v>
      </c>
      <c r="X53" s="109" t="s">
        <v>45</v>
      </c>
      <c r="Y53" s="207"/>
      <c r="Z53" s="207"/>
    </row>
    <row r="54" spans="1:26" s="69" customFormat="1" ht="50.25" customHeight="1" outlineLevel="1" x14ac:dyDescent="0.3">
      <c r="A54" s="120" t="s">
        <v>535</v>
      </c>
      <c r="B54" s="198"/>
      <c r="C54" s="83" t="s">
        <v>164</v>
      </c>
      <c r="D54" s="78" t="s">
        <v>125</v>
      </c>
      <c r="E54" s="81">
        <v>1</v>
      </c>
      <c r="F54" s="81">
        <v>1</v>
      </c>
      <c r="G54" s="198"/>
      <c r="H54" s="198"/>
      <c r="I54" s="127">
        <v>5438.6</v>
      </c>
      <c r="J54" s="127">
        <v>5438.6</v>
      </c>
      <c r="K54" s="63" t="s">
        <v>45</v>
      </c>
      <c r="L54" s="63" t="s">
        <v>45</v>
      </c>
      <c r="M54" s="127">
        <v>5438.6</v>
      </c>
      <c r="N54" s="63"/>
      <c r="O54" s="63" t="s">
        <v>45</v>
      </c>
      <c r="P54" s="63" t="s">
        <v>45</v>
      </c>
      <c r="Q54" s="63" t="s">
        <v>45</v>
      </c>
      <c r="R54" s="63" t="s">
        <v>45</v>
      </c>
      <c r="S54" s="109" t="s">
        <v>45</v>
      </c>
      <c r="T54" s="109" t="s">
        <v>45</v>
      </c>
      <c r="U54" s="63" t="s">
        <v>45</v>
      </c>
      <c r="V54" s="63" t="s">
        <v>45</v>
      </c>
      <c r="W54" s="109" t="s">
        <v>45</v>
      </c>
      <c r="X54" s="109" t="s">
        <v>45</v>
      </c>
      <c r="Y54" s="207"/>
      <c r="Z54" s="207"/>
    </row>
    <row r="55" spans="1:26" s="69" customFormat="1" ht="55.5" customHeight="1" outlineLevel="1" x14ac:dyDescent="0.3">
      <c r="A55" s="120" t="s">
        <v>536</v>
      </c>
      <c r="B55" s="198"/>
      <c r="C55" s="84" t="s">
        <v>165</v>
      </c>
      <c r="D55" s="78" t="s">
        <v>125</v>
      </c>
      <c r="E55" s="81">
        <v>1</v>
      </c>
      <c r="F55" s="81">
        <v>1</v>
      </c>
      <c r="G55" s="198"/>
      <c r="H55" s="198"/>
      <c r="I55" s="127">
        <v>5600</v>
      </c>
      <c r="J55" s="127">
        <v>5600</v>
      </c>
      <c r="K55" s="63" t="s">
        <v>45</v>
      </c>
      <c r="L55" s="63" t="s">
        <v>45</v>
      </c>
      <c r="M55" s="127">
        <v>5600</v>
      </c>
      <c r="N55" s="63"/>
      <c r="O55" s="63" t="s">
        <v>45</v>
      </c>
      <c r="P55" s="63" t="s">
        <v>45</v>
      </c>
      <c r="Q55" s="63" t="s">
        <v>45</v>
      </c>
      <c r="R55" s="63" t="s">
        <v>45</v>
      </c>
      <c r="S55" s="109" t="s">
        <v>45</v>
      </c>
      <c r="T55" s="109" t="s">
        <v>45</v>
      </c>
      <c r="U55" s="63" t="s">
        <v>45</v>
      </c>
      <c r="V55" s="63" t="s">
        <v>45</v>
      </c>
      <c r="W55" s="109" t="s">
        <v>45</v>
      </c>
      <c r="X55" s="109" t="s">
        <v>45</v>
      </c>
      <c r="Y55" s="207"/>
      <c r="Z55" s="207"/>
    </row>
    <row r="56" spans="1:26" s="69" customFormat="1" ht="37.5" customHeight="1" outlineLevel="1" x14ac:dyDescent="0.3">
      <c r="A56" s="120" t="s">
        <v>537</v>
      </c>
      <c r="B56" s="198"/>
      <c r="C56" s="77" t="s">
        <v>166</v>
      </c>
      <c r="D56" s="78" t="s">
        <v>125</v>
      </c>
      <c r="E56" s="81">
        <v>1</v>
      </c>
      <c r="F56" s="81">
        <v>1</v>
      </c>
      <c r="G56" s="198"/>
      <c r="H56" s="198"/>
      <c r="I56" s="128">
        <v>5912.8</v>
      </c>
      <c r="J56" s="128">
        <v>5912.8</v>
      </c>
      <c r="K56" s="63" t="s">
        <v>45</v>
      </c>
      <c r="L56" s="63" t="s">
        <v>45</v>
      </c>
      <c r="M56" s="128">
        <v>5912.8</v>
      </c>
      <c r="N56" s="63"/>
      <c r="O56" s="63" t="s">
        <v>45</v>
      </c>
      <c r="P56" s="63" t="s">
        <v>45</v>
      </c>
      <c r="Q56" s="63" t="s">
        <v>45</v>
      </c>
      <c r="R56" s="63" t="s">
        <v>45</v>
      </c>
      <c r="S56" s="109" t="s">
        <v>45</v>
      </c>
      <c r="T56" s="109" t="s">
        <v>45</v>
      </c>
      <c r="U56" s="63" t="s">
        <v>45</v>
      </c>
      <c r="V56" s="63" t="s">
        <v>45</v>
      </c>
      <c r="W56" s="109" t="s">
        <v>45</v>
      </c>
      <c r="X56" s="109" t="s">
        <v>45</v>
      </c>
      <c r="Y56" s="207"/>
      <c r="Z56" s="207"/>
    </row>
    <row r="57" spans="1:26" s="69" customFormat="1" ht="21.75" customHeight="1" outlineLevel="1" x14ac:dyDescent="0.3">
      <c r="A57" s="120" t="s">
        <v>538</v>
      </c>
      <c r="B57" s="198"/>
      <c r="C57" s="77" t="s">
        <v>167</v>
      </c>
      <c r="D57" s="78" t="s">
        <v>125</v>
      </c>
      <c r="E57" s="81">
        <v>1</v>
      </c>
      <c r="F57" s="81">
        <v>1</v>
      </c>
      <c r="G57" s="198"/>
      <c r="H57" s="198"/>
      <c r="I57" s="128">
        <v>5244.7</v>
      </c>
      <c r="J57" s="128">
        <v>5244.7</v>
      </c>
      <c r="K57" s="63" t="s">
        <v>45</v>
      </c>
      <c r="L57" s="63" t="s">
        <v>45</v>
      </c>
      <c r="M57" s="128">
        <v>5244.7</v>
      </c>
      <c r="N57" s="63"/>
      <c r="O57" s="63" t="s">
        <v>45</v>
      </c>
      <c r="P57" s="63" t="s">
        <v>45</v>
      </c>
      <c r="Q57" s="63" t="s">
        <v>45</v>
      </c>
      <c r="R57" s="63" t="s">
        <v>45</v>
      </c>
      <c r="S57" s="109" t="s">
        <v>45</v>
      </c>
      <c r="T57" s="109" t="s">
        <v>45</v>
      </c>
      <c r="U57" s="63" t="s">
        <v>45</v>
      </c>
      <c r="V57" s="63" t="s">
        <v>45</v>
      </c>
      <c r="W57" s="109" t="s">
        <v>45</v>
      </c>
      <c r="X57" s="109" t="s">
        <v>45</v>
      </c>
      <c r="Y57" s="207"/>
      <c r="Z57" s="207"/>
    </row>
    <row r="58" spans="1:26" s="69" customFormat="1" ht="25.5" customHeight="1" outlineLevel="1" x14ac:dyDescent="0.3">
      <c r="A58" s="120" t="s">
        <v>539</v>
      </c>
      <c r="B58" s="198"/>
      <c r="C58" s="79" t="s">
        <v>168</v>
      </c>
      <c r="D58" s="78" t="s">
        <v>125</v>
      </c>
      <c r="E58" s="81">
        <v>1</v>
      </c>
      <c r="F58" s="81">
        <v>1</v>
      </c>
      <c r="G58" s="198"/>
      <c r="H58" s="198"/>
      <c r="I58" s="127">
        <v>7075.5</v>
      </c>
      <c r="J58" s="127">
        <v>7075.5</v>
      </c>
      <c r="K58" s="63" t="s">
        <v>45</v>
      </c>
      <c r="L58" s="63" t="s">
        <v>45</v>
      </c>
      <c r="M58" s="127">
        <v>7075.5</v>
      </c>
      <c r="N58" s="63"/>
      <c r="O58" s="63" t="s">
        <v>45</v>
      </c>
      <c r="P58" s="63" t="s">
        <v>45</v>
      </c>
      <c r="Q58" s="63" t="s">
        <v>45</v>
      </c>
      <c r="R58" s="63" t="s">
        <v>45</v>
      </c>
      <c r="S58" s="109" t="s">
        <v>45</v>
      </c>
      <c r="T58" s="109" t="s">
        <v>45</v>
      </c>
      <c r="U58" s="63" t="s">
        <v>45</v>
      </c>
      <c r="V58" s="63" t="s">
        <v>45</v>
      </c>
      <c r="W58" s="109" t="s">
        <v>45</v>
      </c>
      <c r="X58" s="109" t="s">
        <v>45</v>
      </c>
      <c r="Y58" s="207"/>
      <c r="Z58" s="207"/>
    </row>
    <row r="59" spans="1:26" s="69" customFormat="1" ht="20.25" customHeight="1" outlineLevel="1" x14ac:dyDescent="0.3">
      <c r="A59" s="120" t="s">
        <v>540</v>
      </c>
      <c r="B59" s="198"/>
      <c r="C59" s="85" t="s">
        <v>169</v>
      </c>
      <c r="D59" s="78" t="s">
        <v>125</v>
      </c>
      <c r="E59" s="81">
        <v>1</v>
      </c>
      <c r="F59" s="81">
        <v>1</v>
      </c>
      <c r="G59" s="198"/>
      <c r="H59" s="198"/>
      <c r="I59" s="127">
        <v>5111.2</v>
      </c>
      <c r="J59" s="127">
        <v>5111.2</v>
      </c>
      <c r="K59" s="63" t="s">
        <v>45</v>
      </c>
      <c r="L59" s="63" t="s">
        <v>45</v>
      </c>
      <c r="M59" s="127">
        <v>5111.2</v>
      </c>
      <c r="N59" s="63"/>
      <c r="O59" s="63" t="s">
        <v>45</v>
      </c>
      <c r="P59" s="63" t="s">
        <v>45</v>
      </c>
      <c r="Q59" s="63" t="s">
        <v>45</v>
      </c>
      <c r="R59" s="63" t="s">
        <v>45</v>
      </c>
      <c r="S59" s="109" t="s">
        <v>45</v>
      </c>
      <c r="T59" s="109" t="s">
        <v>45</v>
      </c>
      <c r="U59" s="63" t="s">
        <v>45</v>
      </c>
      <c r="V59" s="63" t="s">
        <v>45</v>
      </c>
      <c r="W59" s="109" t="s">
        <v>45</v>
      </c>
      <c r="X59" s="109" t="s">
        <v>45</v>
      </c>
      <c r="Y59" s="207"/>
      <c r="Z59" s="207"/>
    </row>
    <row r="60" spans="1:26" s="69" customFormat="1" ht="23.25" customHeight="1" outlineLevel="1" x14ac:dyDescent="0.3">
      <c r="A60" s="120" t="s">
        <v>541</v>
      </c>
      <c r="B60" s="198"/>
      <c r="C60" s="79" t="s">
        <v>170</v>
      </c>
      <c r="D60" s="78" t="s">
        <v>125</v>
      </c>
      <c r="E60" s="81">
        <v>1</v>
      </c>
      <c r="F60" s="81">
        <v>1</v>
      </c>
      <c r="G60" s="198"/>
      <c r="H60" s="198"/>
      <c r="I60" s="127">
        <v>7465.7</v>
      </c>
      <c r="J60" s="127">
        <v>7465.7</v>
      </c>
      <c r="K60" s="63" t="s">
        <v>45</v>
      </c>
      <c r="L60" s="63" t="s">
        <v>45</v>
      </c>
      <c r="M60" s="127">
        <v>7465.7</v>
      </c>
      <c r="N60" s="63"/>
      <c r="O60" s="63" t="s">
        <v>45</v>
      </c>
      <c r="P60" s="63" t="s">
        <v>45</v>
      </c>
      <c r="Q60" s="63" t="s">
        <v>45</v>
      </c>
      <c r="R60" s="63" t="s">
        <v>45</v>
      </c>
      <c r="S60" s="109" t="s">
        <v>45</v>
      </c>
      <c r="T60" s="109" t="s">
        <v>45</v>
      </c>
      <c r="U60" s="63" t="s">
        <v>45</v>
      </c>
      <c r="V60" s="63" t="s">
        <v>45</v>
      </c>
      <c r="W60" s="109" t="s">
        <v>45</v>
      </c>
      <c r="X60" s="109" t="s">
        <v>45</v>
      </c>
      <c r="Y60" s="207"/>
      <c r="Z60" s="207"/>
    </row>
    <row r="61" spans="1:26" s="69" customFormat="1" ht="23.25" customHeight="1" outlineLevel="1" x14ac:dyDescent="0.3">
      <c r="A61" s="120" t="s">
        <v>542</v>
      </c>
      <c r="B61" s="198"/>
      <c r="C61" s="77" t="s">
        <v>171</v>
      </c>
      <c r="D61" s="78" t="s">
        <v>125</v>
      </c>
      <c r="E61" s="81">
        <v>1</v>
      </c>
      <c r="F61" s="81">
        <v>1</v>
      </c>
      <c r="G61" s="198"/>
      <c r="H61" s="198"/>
      <c r="I61" s="127">
        <v>4121.2</v>
      </c>
      <c r="J61" s="127">
        <v>4121.2</v>
      </c>
      <c r="K61" s="63" t="s">
        <v>45</v>
      </c>
      <c r="L61" s="63" t="s">
        <v>45</v>
      </c>
      <c r="M61" s="127">
        <v>4121.2</v>
      </c>
      <c r="N61" s="63"/>
      <c r="O61" s="63" t="s">
        <v>45</v>
      </c>
      <c r="P61" s="63" t="s">
        <v>45</v>
      </c>
      <c r="Q61" s="63" t="s">
        <v>45</v>
      </c>
      <c r="R61" s="63" t="s">
        <v>45</v>
      </c>
      <c r="S61" s="109" t="s">
        <v>45</v>
      </c>
      <c r="T61" s="109" t="s">
        <v>45</v>
      </c>
      <c r="U61" s="63" t="s">
        <v>45</v>
      </c>
      <c r="V61" s="63" t="s">
        <v>45</v>
      </c>
      <c r="W61" s="109" t="s">
        <v>45</v>
      </c>
      <c r="X61" s="109" t="s">
        <v>45</v>
      </c>
      <c r="Y61" s="207"/>
      <c r="Z61" s="207"/>
    </row>
    <row r="62" spans="1:26" s="69" customFormat="1" ht="50.25" customHeight="1" outlineLevel="1" x14ac:dyDescent="0.3">
      <c r="A62" s="120" t="s">
        <v>543</v>
      </c>
      <c r="B62" s="198"/>
      <c r="C62" s="77" t="s">
        <v>172</v>
      </c>
      <c r="D62" s="78" t="s">
        <v>125</v>
      </c>
      <c r="E62" s="81">
        <v>1</v>
      </c>
      <c r="F62" s="81">
        <v>1</v>
      </c>
      <c r="G62" s="198"/>
      <c r="H62" s="198"/>
      <c r="I62" s="127">
        <v>4100</v>
      </c>
      <c r="J62" s="127">
        <v>4100</v>
      </c>
      <c r="K62" s="63" t="s">
        <v>45</v>
      </c>
      <c r="L62" s="63" t="s">
        <v>45</v>
      </c>
      <c r="M62" s="127">
        <v>4100</v>
      </c>
      <c r="N62" s="63"/>
      <c r="O62" s="63" t="s">
        <v>45</v>
      </c>
      <c r="P62" s="63" t="s">
        <v>45</v>
      </c>
      <c r="Q62" s="63" t="s">
        <v>45</v>
      </c>
      <c r="R62" s="63" t="s">
        <v>45</v>
      </c>
      <c r="S62" s="109" t="s">
        <v>45</v>
      </c>
      <c r="T62" s="109" t="s">
        <v>45</v>
      </c>
      <c r="U62" s="63" t="s">
        <v>45</v>
      </c>
      <c r="V62" s="63" t="s">
        <v>45</v>
      </c>
      <c r="W62" s="109" t="s">
        <v>45</v>
      </c>
      <c r="X62" s="109" t="s">
        <v>45</v>
      </c>
      <c r="Y62" s="207"/>
      <c r="Z62" s="207"/>
    </row>
    <row r="63" spans="1:26" s="69" customFormat="1" ht="39" customHeight="1" outlineLevel="1" x14ac:dyDescent="0.3">
      <c r="A63" s="120" t="s">
        <v>544</v>
      </c>
      <c r="B63" s="198"/>
      <c r="C63" s="77" t="s">
        <v>173</v>
      </c>
      <c r="D63" s="78" t="s">
        <v>125</v>
      </c>
      <c r="E63" s="81">
        <v>1</v>
      </c>
      <c r="F63" s="81">
        <v>1</v>
      </c>
      <c r="G63" s="198"/>
      <c r="H63" s="198"/>
      <c r="I63" s="127">
        <v>4094.3</v>
      </c>
      <c r="J63" s="127">
        <v>4094.3</v>
      </c>
      <c r="K63" s="63" t="s">
        <v>45</v>
      </c>
      <c r="L63" s="63" t="s">
        <v>45</v>
      </c>
      <c r="M63" s="127">
        <v>4094.3</v>
      </c>
      <c r="N63" s="63"/>
      <c r="O63" s="63" t="s">
        <v>45</v>
      </c>
      <c r="P63" s="63" t="s">
        <v>45</v>
      </c>
      <c r="Q63" s="63" t="s">
        <v>45</v>
      </c>
      <c r="R63" s="63" t="s">
        <v>45</v>
      </c>
      <c r="S63" s="109" t="s">
        <v>45</v>
      </c>
      <c r="T63" s="109" t="s">
        <v>45</v>
      </c>
      <c r="U63" s="63" t="s">
        <v>45</v>
      </c>
      <c r="V63" s="63" t="s">
        <v>45</v>
      </c>
      <c r="W63" s="109" t="s">
        <v>45</v>
      </c>
      <c r="X63" s="109" t="s">
        <v>45</v>
      </c>
      <c r="Y63" s="207"/>
      <c r="Z63" s="207"/>
    </row>
    <row r="64" spans="1:26" s="69" customFormat="1" ht="40.5" customHeight="1" outlineLevel="1" x14ac:dyDescent="0.3">
      <c r="A64" s="120" t="s">
        <v>545</v>
      </c>
      <c r="B64" s="198"/>
      <c r="C64" s="77" t="s">
        <v>174</v>
      </c>
      <c r="D64" s="78" t="s">
        <v>125</v>
      </c>
      <c r="E64" s="81">
        <v>1</v>
      </c>
      <c r="F64" s="81">
        <v>1</v>
      </c>
      <c r="G64" s="198"/>
      <c r="H64" s="198"/>
      <c r="I64" s="127">
        <v>4347.3999999999996</v>
      </c>
      <c r="J64" s="127">
        <v>4347.3999999999996</v>
      </c>
      <c r="K64" s="63" t="s">
        <v>45</v>
      </c>
      <c r="L64" s="63" t="s">
        <v>45</v>
      </c>
      <c r="M64" s="127">
        <v>4347.3999999999996</v>
      </c>
      <c r="N64" s="63"/>
      <c r="O64" s="63" t="s">
        <v>45</v>
      </c>
      <c r="P64" s="63" t="s">
        <v>45</v>
      </c>
      <c r="Q64" s="63" t="s">
        <v>45</v>
      </c>
      <c r="R64" s="63" t="s">
        <v>45</v>
      </c>
      <c r="S64" s="109" t="s">
        <v>45</v>
      </c>
      <c r="T64" s="109" t="s">
        <v>45</v>
      </c>
      <c r="U64" s="63" t="s">
        <v>45</v>
      </c>
      <c r="V64" s="63" t="s">
        <v>45</v>
      </c>
      <c r="W64" s="109" t="s">
        <v>45</v>
      </c>
      <c r="X64" s="109" t="s">
        <v>45</v>
      </c>
      <c r="Y64" s="207"/>
      <c r="Z64" s="207"/>
    </row>
    <row r="65" spans="1:26" s="69" customFormat="1" ht="42.75" customHeight="1" outlineLevel="1" x14ac:dyDescent="0.3">
      <c r="A65" s="120" t="s">
        <v>546</v>
      </c>
      <c r="B65" s="198"/>
      <c r="C65" s="77" t="s">
        <v>175</v>
      </c>
      <c r="D65" s="78" t="s">
        <v>125</v>
      </c>
      <c r="E65" s="81">
        <v>1</v>
      </c>
      <c r="F65" s="81">
        <v>1</v>
      </c>
      <c r="G65" s="198"/>
      <c r="H65" s="198"/>
      <c r="I65" s="127">
        <v>4164.3999999999996</v>
      </c>
      <c r="J65" s="127">
        <v>4164.3999999999996</v>
      </c>
      <c r="K65" s="63" t="s">
        <v>45</v>
      </c>
      <c r="L65" s="63" t="s">
        <v>45</v>
      </c>
      <c r="M65" s="127">
        <v>4164.3999999999996</v>
      </c>
      <c r="N65" s="63"/>
      <c r="O65" s="63" t="s">
        <v>45</v>
      </c>
      <c r="P65" s="63" t="s">
        <v>45</v>
      </c>
      <c r="Q65" s="63" t="s">
        <v>45</v>
      </c>
      <c r="R65" s="63" t="s">
        <v>45</v>
      </c>
      <c r="S65" s="109" t="s">
        <v>45</v>
      </c>
      <c r="T65" s="109" t="s">
        <v>45</v>
      </c>
      <c r="U65" s="63" t="s">
        <v>45</v>
      </c>
      <c r="V65" s="63" t="s">
        <v>45</v>
      </c>
      <c r="W65" s="109" t="s">
        <v>45</v>
      </c>
      <c r="X65" s="109" t="s">
        <v>45</v>
      </c>
      <c r="Y65" s="207"/>
      <c r="Z65" s="207"/>
    </row>
    <row r="66" spans="1:26" s="69" customFormat="1" ht="24" customHeight="1" x14ac:dyDescent="0.3">
      <c r="A66" s="119" t="s">
        <v>28</v>
      </c>
      <c r="B66" s="198"/>
      <c r="C66" s="74" t="s">
        <v>176</v>
      </c>
      <c r="D66" s="97" t="s">
        <v>21</v>
      </c>
      <c r="E66" s="75">
        <f>SUM(E67:E89)</f>
        <v>23</v>
      </c>
      <c r="F66" s="75">
        <f>SUM(F67:F89)</f>
        <v>23</v>
      </c>
      <c r="G66" s="198"/>
      <c r="H66" s="198"/>
      <c r="I66" s="125">
        <f>SUM(I67:I89)</f>
        <v>62307.1</v>
      </c>
      <c r="J66" s="125">
        <f>SUM(J67:J89)</f>
        <v>62307.1</v>
      </c>
      <c r="K66" s="63" t="s">
        <v>45</v>
      </c>
      <c r="L66" s="63" t="s">
        <v>45</v>
      </c>
      <c r="M66" s="125">
        <f>SUM(M67:M89)</f>
        <v>62307.1</v>
      </c>
      <c r="N66" s="63"/>
      <c r="O66" s="63" t="s">
        <v>45</v>
      </c>
      <c r="P66" s="63" t="s">
        <v>45</v>
      </c>
      <c r="Q66" s="63"/>
      <c r="R66" s="63"/>
      <c r="S66" s="134"/>
      <c r="T66" s="134"/>
      <c r="U66" s="63"/>
      <c r="V66" s="63"/>
      <c r="W66" s="73"/>
      <c r="X66" s="73"/>
      <c r="Y66" s="207"/>
      <c r="Z66" s="207"/>
    </row>
    <row r="67" spans="1:26" s="69" customFormat="1" ht="46.5" customHeight="1" outlineLevel="1" x14ac:dyDescent="0.3">
      <c r="A67" s="120" t="s">
        <v>76</v>
      </c>
      <c r="B67" s="198"/>
      <c r="C67" s="77" t="s">
        <v>177</v>
      </c>
      <c r="D67" s="78" t="s">
        <v>125</v>
      </c>
      <c r="E67" s="81">
        <v>1</v>
      </c>
      <c r="F67" s="81">
        <v>1</v>
      </c>
      <c r="G67" s="198"/>
      <c r="H67" s="198"/>
      <c r="I67" s="127">
        <v>1785</v>
      </c>
      <c r="J67" s="127">
        <v>1785</v>
      </c>
      <c r="K67" s="63" t="s">
        <v>45</v>
      </c>
      <c r="L67" s="63" t="s">
        <v>45</v>
      </c>
      <c r="M67" s="127">
        <v>1785</v>
      </c>
      <c r="N67" s="63"/>
      <c r="O67" s="63" t="s">
        <v>45</v>
      </c>
      <c r="P67" s="63" t="s">
        <v>45</v>
      </c>
      <c r="Q67" s="63" t="s">
        <v>45</v>
      </c>
      <c r="R67" s="63" t="s">
        <v>45</v>
      </c>
      <c r="S67" s="109" t="s">
        <v>45</v>
      </c>
      <c r="T67" s="109" t="s">
        <v>45</v>
      </c>
      <c r="U67" s="63" t="s">
        <v>45</v>
      </c>
      <c r="V67" s="63" t="s">
        <v>45</v>
      </c>
      <c r="W67" s="109" t="s">
        <v>45</v>
      </c>
      <c r="X67" s="109" t="s">
        <v>45</v>
      </c>
      <c r="Y67" s="207"/>
      <c r="Z67" s="207"/>
    </row>
    <row r="68" spans="1:26" s="69" customFormat="1" ht="46.5" customHeight="1" outlineLevel="1" x14ac:dyDescent="0.3">
      <c r="A68" s="120" t="s">
        <v>77</v>
      </c>
      <c r="B68" s="198"/>
      <c r="C68" s="77" t="s">
        <v>178</v>
      </c>
      <c r="D68" s="78" t="s">
        <v>125</v>
      </c>
      <c r="E68" s="81">
        <v>1</v>
      </c>
      <c r="F68" s="81">
        <v>1</v>
      </c>
      <c r="G68" s="198"/>
      <c r="H68" s="198"/>
      <c r="I68" s="127">
        <v>1806.7</v>
      </c>
      <c r="J68" s="127">
        <v>1806.7</v>
      </c>
      <c r="K68" s="63" t="s">
        <v>45</v>
      </c>
      <c r="L68" s="63" t="s">
        <v>45</v>
      </c>
      <c r="M68" s="127">
        <v>1806.7</v>
      </c>
      <c r="N68" s="63"/>
      <c r="O68" s="63" t="s">
        <v>45</v>
      </c>
      <c r="P68" s="63" t="s">
        <v>45</v>
      </c>
      <c r="Q68" s="63" t="s">
        <v>45</v>
      </c>
      <c r="R68" s="63" t="s">
        <v>45</v>
      </c>
      <c r="S68" s="109" t="s">
        <v>45</v>
      </c>
      <c r="T68" s="109" t="s">
        <v>45</v>
      </c>
      <c r="U68" s="63" t="s">
        <v>45</v>
      </c>
      <c r="V68" s="63" t="s">
        <v>45</v>
      </c>
      <c r="W68" s="109" t="s">
        <v>45</v>
      </c>
      <c r="X68" s="109" t="s">
        <v>45</v>
      </c>
      <c r="Y68" s="207"/>
      <c r="Z68" s="207"/>
    </row>
    <row r="69" spans="1:26" s="69" customFormat="1" ht="46.5" customHeight="1" outlineLevel="1" x14ac:dyDescent="0.3">
      <c r="A69" s="120" t="s">
        <v>104</v>
      </c>
      <c r="B69" s="198"/>
      <c r="C69" s="77" t="s">
        <v>179</v>
      </c>
      <c r="D69" s="78" t="s">
        <v>125</v>
      </c>
      <c r="E69" s="81">
        <v>1</v>
      </c>
      <c r="F69" s="81">
        <v>1</v>
      </c>
      <c r="G69" s="198"/>
      <c r="H69" s="198"/>
      <c r="I69" s="127">
        <v>3004.2</v>
      </c>
      <c r="J69" s="127">
        <v>3004.2</v>
      </c>
      <c r="K69" s="63" t="s">
        <v>45</v>
      </c>
      <c r="L69" s="63" t="s">
        <v>45</v>
      </c>
      <c r="M69" s="127">
        <v>3004.2</v>
      </c>
      <c r="N69" s="63"/>
      <c r="O69" s="63" t="s">
        <v>45</v>
      </c>
      <c r="P69" s="63" t="s">
        <v>45</v>
      </c>
      <c r="Q69" s="63" t="s">
        <v>45</v>
      </c>
      <c r="R69" s="63" t="s">
        <v>45</v>
      </c>
      <c r="S69" s="109" t="s">
        <v>45</v>
      </c>
      <c r="T69" s="109" t="s">
        <v>45</v>
      </c>
      <c r="U69" s="63" t="s">
        <v>45</v>
      </c>
      <c r="V69" s="63" t="s">
        <v>45</v>
      </c>
      <c r="W69" s="109" t="s">
        <v>45</v>
      </c>
      <c r="X69" s="109" t="s">
        <v>45</v>
      </c>
      <c r="Y69" s="207"/>
      <c r="Z69" s="207"/>
    </row>
    <row r="70" spans="1:26" s="69" customFormat="1" ht="46.5" customHeight="1" outlineLevel="1" x14ac:dyDescent="0.3">
      <c r="A70" s="120" t="s">
        <v>105</v>
      </c>
      <c r="B70" s="198"/>
      <c r="C70" s="77" t="s">
        <v>180</v>
      </c>
      <c r="D70" s="78" t="s">
        <v>125</v>
      </c>
      <c r="E70" s="81">
        <v>1</v>
      </c>
      <c r="F70" s="81">
        <v>1</v>
      </c>
      <c r="G70" s="198"/>
      <c r="H70" s="198"/>
      <c r="I70" s="127">
        <v>1952</v>
      </c>
      <c r="J70" s="127">
        <v>1952</v>
      </c>
      <c r="K70" s="63" t="s">
        <v>45</v>
      </c>
      <c r="L70" s="63" t="s">
        <v>45</v>
      </c>
      <c r="M70" s="127">
        <v>1952</v>
      </c>
      <c r="N70" s="63"/>
      <c r="O70" s="63" t="s">
        <v>45</v>
      </c>
      <c r="P70" s="63" t="s">
        <v>45</v>
      </c>
      <c r="Q70" s="63" t="s">
        <v>45</v>
      </c>
      <c r="R70" s="63" t="s">
        <v>45</v>
      </c>
      <c r="S70" s="109" t="s">
        <v>45</v>
      </c>
      <c r="T70" s="109" t="s">
        <v>45</v>
      </c>
      <c r="U70" s="63" t="s">
        <v>45</v>
      </c>
      <c r="V70" s="63" t="s">
        <v>45</v>
      </c>
      <c r="W70" s="73"/>
      <c r="X70" s="73"/>
      <c r="Y70" s="207"/>
      <c r="Z70" s="207"/>
    </row>
    <row r="71" spans="1:26" s="69" customFormat="1" ht="46.5" customHeight="1" outlineLevel="1" x14ac:dyDescent="0.3">
      <c r="A71" s="120" t="s">
        <v>106</v>
      </c>
      <c r="B71" s="198"/>
      <c r="C71" s="77" t="s">
        <v>181</v>
      </c>
      <c r="D71" s="78" t="s">
        <v>125</v>
      </c>
      <c r="E71" s="81">
        <v>1</v>
      </c>
      <c r="F71" s="81">
        <v>1</v>
      </c>
      <c r="G71" s="198"/>
      <c r="H71" s="198"/>
      <c r="I71" s="127">
        <v>2903.5</v>
      </c>
      <c r="J71" s="127">
        <v>2903.5</v>
      </c>
      <c r="K71" s="63" t="s">
        <v>45</v>
      </c>
      <c r="L71" s="63" t="s">
        <v>45</v>
      </c>
      <c r="M71" s="127">
        <v>2903.5</v>
      </c>
      <c r="N71" s="63"/>
      <c r="O71" s="63" t="s">
        <v>45</v>
      </c>
      <c r="P71" s="63" t="s">
        <v>45</v>
      </c>
      <c r="Q71" s="63" t="s">
        <v>45</v>
      </c>
      <c r="R71" s="63" t="s">
        <v>45</v>
      </c>
      <c r="S71" s="109" t="s">
        <v>45</v>
      </c>
      <c r="T71" s="109" t="s">
        <v>45</v>
      </c>
      <c r="U71" s="63" t="s">
        <v>45</v>
      </c>
      <c r="V71" s="63" t="s">
        <v>45</v>
      </c>
      <c r="W71" s="109" t="s">
        <v>45</v>
      </c>
      <c r="X71" s="109" t="s">
        <v>45</v>
      </c>
      <c r="Y71" s="207"/>
      <c r="Z71" s="207"/>
    </row>
    <row r="72" spans="1:26" s="69" customFormat="1" ht="46.5" customHeight="1" outlineLevel="1" x14ac:dyDescent="0.3">
      <c r="A72" s="120" t="s">
        <v>107</v>
      </c>
      <c r="B72" s="198"/>
      <c r="C72" s="77" t="s">
        <v>182</v>
      </c>
      <c r="D72" s="78" t="s">
        <v>125</v>
      </c>
      <c r="E72" s="81">
        <v>1</v>
      </c>
      <c r="F72" s="81">
        <v>1</v>
      </c>
      <c r="G72" s="198"/>
      <c r="H72" s="198"/>
      <c r="I72" s="127">
        <v>3726</v>
      </c>
      <c r="J72" s="127">
        <v>3726</v>
      </c>
      <c r="K72" s="63" t="s">
        <v>45</v>
      </c>
      <c r="L72" s="63" t="s">
        <v>45</v>
      </c>
      <c r="M72" s="127">
        <v>3726</v>
      </c>
      <c r="N72" s="63"/>
      <c r="O72" s="63" t="s">
        <v>45</v>
      </c>
      <c r="P72" s="63" t="s">
        <v>45</v>
      </c>
      <c r="Q72" s="63" t="s">
        <v>45</v>
      </c>
      <c r="R72" s="63" t="s">
        <v>45</v>
      </c>
      <c r="S72" s="109" t="s">
        <v>45</v>
      </c>
      <c r="T72" s="109" t="s">
        <v>45</v>
      </c>
      <c r="U72" s="63" t="s">
        <v>45</v>
      </c>
      <c r="V72" s="63" t="s">
        <v>45</v>
      </c>
      <c r="W72" s="109" t="s">
        <v>45</v>
      </c>
      <c r="X72" s="109" t="s">
        <v>45</v>
      </c>
      <c r="Y72" s="207"/>
      <c r="Z72" s="207"/>
    </row>
    <row r="73" spans="1:26" s="69" customFormat="1" ht="46.5" customHeight="1" outlineLevel="1" x14ac:dyDescent="0.3">
      <c r="A73" s="120" t="s">
        <v>108</v>
      </c>
      <c r="B73" s="198"/>
      <c r="C73" s="77" t="s">
        <v>183</v>
      </c>
      <c r="D73" s="78" t="s">
        <v>125</v>
      </c>
      <c r="E73" s="81">
        <v>1</v>
      </c>
      <c r="F73" s="81">
        <v>1</v>
      </c>
      <c r="G73" s="198"/>
      <c r="H73" s="198"/>
      <c r="I73" s="127">
        <v>5869</v>
      </c>
      <c r="J73" s="127">
        <v>5869</v>
      </c>
      <c r="K73" s="63" t="s">
        <v>45</v>
      </c>
      <c r="L73" s="63" t="s">
        <v>45</v>
      </c>
      <c r="M73" s="127">
        <v>5869</v>
      </c>
      <c r="N73" s="63"/>
      <c r="O73" s="63" t="s">
        <v>45</v>
      </c>
      <c r="P73" s="63" t="s">
        <v>45</v>
      </c>
      <c r="Q73" s="63" t="s">
        <v>45</v>
      </c>
      <c r="R73" s="63" t="s">
        <v>45</v>
      </c>
      <c r="S73" s="109" t="s">
        <v>45</v>
      </c>
      <c r="T73" s="109" t="s">
        <v>45</v>
      </c>
      <c r="U73" s="63" t="s">
        <v>45</v>
      </c>
      <c r="V73" s="63" t="s">
        <v>45</v>
      </c>
      <c r="W73" s="109" t="s">
        <v>45</v>
      </c>
      <c r="X73" s="109" t="s">
        <v>45</v>
      </c>
      <c r="Y73" s="207"/>
      <c r="Z73" s="207"/>
    </row>
    <row r="74" spans="1:26" s="69" customFormat="1" ht="46.5" customHeight="1" outlineLevel="1" x14ac:dyDescent="0.3">
      <c r="A74" s="120" t="s">
        <v>109</v>
      </c>
      <c r="B74" s="198"/>
      <c r="C74" s="77" t="s">
        <v>184</v>
      </c>
      <c r="D74" s="78" t="s">
        <v>125</v>
      </c>
      <c r="E74" s="81">
        <v>1</v>
      </c>
      <c r="F74" s="81">
        <v>1</v>
      </c>
      <c r="G74" s="198"/>
      <c r="H74" s="198"/>
      <c r="I74" s="127">
        <v>3089.2</v>
      </c>
      <c r="J74" s="127">
        <v>3089.2</v>
      </c>
      <c r="K74" s="63" t="s">
        <v>45</v>
      </c>
      <c r="L74" s="63" t="s">
        <v>45</v>
      </c>
      <c r="M74" s="127">
        <v>3089.2</v>
      </c>
      <c r="N74" s="63"/>
      <c r="O74" s="63" t="s">
        <v>45</v>
      </c>
      <c r="P74" s="63" t="s">
        <v>45</v>
      </c>
      <c r="Q74" s="63" t="s">
        <v>45</v>
      </c>
      <c r="R74" s="63" t="s">
        <v>45</v>
      </c>
      <c r="S74" s="109" t="s">
        <v>45</v>
      </c>
      <c r="T74" s="109" t="s">
        <v>45</v>
      </c>
      <c r="U74" s="63" t="s">
        <v>45</v>
      </c>
      <c r="V74" s="63" t="s">
        <v>45</v>
      </c>
      <c r="W74" s="109" t="s">
        <v>45</v>
      </c>
      <c r="X74" s="109" t="s">
        <v>45</v>
      </c>
      <c r="Y74" s="207"/>
      <c r="Z74" s="207"/>
    </row>
    <row r="75" spans="1:26" s="69" customFormat="1" ht="46.5" customHeight="1" outlineLevel="1" x14ac:dyDescent="0.3">
      <c r="A75" s="120" t="s">
        <v>110</v>
      </c>
      <c r="B75" s="198"/>
      <c r="C75" s="86" t="s">
        <v>185</v>
      </c>
      <c r="D75" s="78" t="s">
        <v>125</v>
      </c>
      <c r="E75" s="81">
        <v>1</v>
      </c>
      <c r="F75" s="81">
        <v>1</v>
      </c>
      <c r="G75" s="198"/>
      <c r="H75" s="198"/>
      <c r="I75" s="127">
        <v>3218.5</v>
      </c>
      <c r="J75" s="127">
        <v>3218.5</v>
      </c>
      <c r="K75" s="63" t="s">
        <v>45</v>
      </c>
      <c r="L75" s="63" t="s">
        <v>45</v>
      </c>
      <c r="M75" s="127">
        <v>3218.5</v>
      </c>
      <c r="N75" s="63"/>
      <c r="O75" s="63" t="s">
        <v>45</v>
      </c>
      <c r="P75" s="63" t="s">
        <v>45</v>
      </c>
      <c r="Q75" s="63" t="s">
        <v>45</v>
      </c>
      <c r="R75" s="63" t="s">
        <v>45</v>
      </c>
      <c r="S75" s="109" t="s">
        <v>45</v>
      </c>
      <c r="T75" s="109" t="s">
        <v>45</v>
      </c>
      <c r="U75" s="63" t="s">
        <v>45</v>
      </c>
      <c r="V75" s="63" t="s">
        <v>45</v>
      </c>
      <c r="W75" s="109" t="s">
        <v>45</v>
      </c>
      <c r="X75" s="109" t="s">
        <v>45</v>
      </c>
      <c r="Y75" s="207"/>
      <c r="Z75" s="207"/>
    </row>
    <row r="76" spans="1:26" s="69" customFormat="1" ht="46.5" outlineLevel="1" x14ac:dyDescent="0.3">
      <c r="A76" s="120" t="s">
        <v>111</v>
      </c>
      <c r="B76" s="198"/>
      <c r="C76" s="77" t="s">
        <v>186</v>
      </c>
      <c r="D76" s="78" t="s">
        <v>125</v>
      </c>
      <c r="E76" s="81">
        <v>1</v>
      </c>
      <c r="F76" s="81">
        <v>1</v>
      </c>
      <c r="G76" s="198"/>
      <c r="H76" s="198"/>
      <c r="I76" s="127">
        <v>1801.3</v>
      </c>
      <c r="J76" s="127">
        <v>1801.3</v>
      </c>
      <c r="K76" s="63" t="s">
        <v>45</v>
      </c>
      <c r="L76" s="63" t="s">
        <v>45</v>
      </c>
      <c r="M76" s="127">
        <v>1801.3</v>
      </c>
      <c r="N76" s="63"/>
      <c r="O76" s="63" t="s">
        <v>45</v>
      </c>
      <c r="P76" s="63" t="s">
        <v>45</v>
      </c>
      <c r="Q76" s="63" t="s">
        <v>45</v>
      </c>
      <c r="R76" s="63" t="s">
        <v>45</v>
      </c>
      <c r="S76" s="109" t="s">
        <v>45</v>
      </c>
      <c r="T76" s="109" t="s">
        <v>45</v>
      </c>
      <c r="U76" s="63" t="s">
        <v>45</v>
      </c>
      <c r="V76" s="63" t="s">
        <v>45</v>
      </c>
      <c r="W76" s="109" t="s">
        <v>45</v>
      </c>
      <c r="X76" s="109" t="s">
        <v>45</v>
      </c>
      <c r="Y76" s="207"/>
      <c r="Z76" s="207"/>
    </row>
    <row r="77" spans="1:26" s="69" customFormat="1" ht="46.5" outlineLevel="1" x14ac:dyDescent="0.3">
      <c r="A77" s="120" t="s">
        <v>547</v>
      </c>
      <c r="B77" s="198"/>
      <c r="C77" s="77" t="s">
        <v>187</v>
      </c>
      <c r="D77" s="78" t="s">
        <v>125</v>
      </c>
      <c r="E77" s="81">
        <v>1</v>
      </c>
      <c r="F77" s="81">
        <v>1</v>
      </c>
      <c r="G77" s="198"/>
      <c r="H77" s="198"/>
      <c r="I77" s="127">
        <v>1798.7</v>
      </c>
      <c r="J77" s="127">
        <v>1798.7</v>
      </c>
      <c r="K77" s="63" t="s">
        <v>45</v>
      </c>
      <c r="L77" s="63" t="s">
        <v>45</v>
      </c>
      <c r="M77" s="127">
        <v>1798.7</v>
      </c>
      <c r="N77" s="63"/>
      <c r="O77" s="63" t="s">
        <v>45</v>
      </c>
      <c r="P77" s="63" t="s">
        <v>45</v>
      </c>
      <c r="Q77" s="63" t="s">
        <v>45</v>
      </c>
      <c r="R77" s="63" t="s">
        <v>45</v>
      </c>
      <c r="S77" s="109" t="s">
        <v>45</v>
      </c>
      <c r="T77" s="109" t="s">
        <v>45</v>
      </c>
      <c r="U77" s="63" t="s">
        <v>45</v>
      </c>
      <c r="V77" s="63" t="s">
        <v>45</v>
      </c>
      <c r="W77" s="109" t="s">
        <v>45</v>
      </c>
      <c r="X77" s="109" t="s">
        <v>45</v>
      </c>
      <c r="Y77" s="207"/>
      <c r="Z77" s="207"/>
    </row>
    <row r="78" spans="1:26" s="69" customFormat="1" ht="46.5" outlineLevel="1" x14ac:dyDescent="0.3">
      <c r="A78" s="120" t="s">
        <v>548</v>
      </c>
      <c r="B78" s="198"/>
      <c r="C78" s="77" t="s">
        <v>188</v>
      </c>
      <c r="D78" s="78" t="s">
        <v>125</v>
      </c>
      <c r="E78" s="81">
        <v>1</v>
      </c>
      <c r="F78" s="81">
        <v>1</v>
      </c>
      <c r="G78" s="198"/>
      <c r="H78" s="198"/>
      <c r="I78" s="127">
        <v>1787.8</v>
      </c>
      <c r="J78" s="127">
        <v>1787.8</v>
      </c>
      <c r="K78" s="63" t="s">
        <v>45</v>
      </c>
      <c r="L78" s="63" t="s">
        <v>45</v>
      </c>
      <c r="M78" s="127">
        <v>1787.8</v>
      </c>
      <c r="N78" s="63"/>
      <c r="O78" s="63" t="s">
        <v>45</v>
      </c>
      <c r="P78" s="63" t="s">
        <v>45</v>
      </c>
      <c r="Q78" s="63" t="s">
        <v>45</v>
      </c>
      <c r="R78" s="63" t="s">
        <v>45</v>
      </c>
      <c r="S78" s="109" t="s">
        <v>45</v>
      </c>
      <c r="T78" s="109" t="s">
        <v>45</v>
      </c>
      <c r="U78" s="63" t="s">
        <v>45</v>
      </c>
      <c r="V78" s="63" t="s">
        <v>45</v>
      </c>
      <c r="W78" s="109" t="s">
        <v>45</v>
      </c>
      <c r="X78" s="109" t="s">
        <v>45</v>
      </c>
      <c r="Y78" s="207"/>
      <c r="Z78" s="207"/>
    </row>
    <row r="79" spans="1:26" s="69" customFormat="1" ht="46.5" outlineLevel="1" x14ac:dyDescent="0.3">
      <c r="A79" s="120" t="s">
        <v>549</v>
      </c>
      <c r="B79" s="198"/>
      <c r="C79" s="77" t="s">
        <v>189</v>
      </c>
      <c r="D79" s="78" t="s">
        <v>125</v>
      </c>
      <c r="E79" s="81">
        <v>1</v>
      </c>
      <c r="F79" s="81">
        <v>1</v>
      </c>
      <c r="G79" s="198"/>
      <c r="H79" s="198"/>
      <c r="I79" s="127">
        <v>746.4</v>
      </c>
      <c r="J79" s="127">
        <v>746.4</v>
      </c>
      <c r="K79" s="63" t="s">
        <v>45</v>
      </c>
      <c r="L79" s="63" t="s">
        <v>45</v>
      </c>
      <c r="M79" s="127">
        <v>746.4</v>
      </c>
      <c r="N79" s="63"/>
      <c r="O79" s="63" t="s">
        <v>45</v>
      </c>
      <c r="P79" s="63" t="s">
        <v>45</v>
      </c>
      <c r="Q79" s="63" t="s">
        <v>45</v>
      </c>
      <c r="R79" s="63" t="s">
        <v>45</v>
      </c>
      <c r="S79" s="109" t="s">
        <v>45</v>
      </c>
      <c r="T79" s="109" t="s">
        <v>45</v>
      </c>
      <c r="U79" s="63" t="s">
        <v>45</v>
      </c>
      <c r="V79" s="63" t="s">
        <v>45</v>
      </c>
      <c r="W79" s="109" t="s">
        <v>45</v>
      </c>
      <c r="X79" s="109" t="s">
        <v>45</v>
      </c>
      <c r="Y79" s="207"/>
      <c r="Z79" s="207"/>
    </row>
    <row r="80" spans="1:26" s="69" customFormat="1" ht="46.5" outlineLevel="1" x14ac:dyDescent="0.3">
      <c r="A80" s="120" t="s">
        <v>550</v>
      </c>
      <c r="B80" s="198"/>
      <c r="C80" s="85" t="s">
        <v>190</v>
      </c>
      <c r="D80" s="78" t="s">
        <v>125</v>
      </c>
      <c r="E80" s="81">
        <v>1</v>
      </c>
      <c r="F80" s="81">
        <v>1</v>
      </c>
      <c r="G80" s="198"/>
      <c r="H80" s="198"/>
      <c r="I80" s="127">
        <v>2075.8000000000002</v>
      </c>
      <c r="J80" s="127">
        <v>2075.8000000000002</v>
      </c>
      <c r="K80" s="63" t="s">
        <v>45</v>
      </c>
      <c r="L80" s="63" t="s">
        <v>45</v>
      </c>
      <c r="M80" s="127">
        <v>2075.8000000000002</v>
      </c>
      <c r="N80" s="63"/>
      <c r="O80" s="63" t="s">
        <v>45</v>
      </c>
      <c r="P80" s="63" t="s">
        <v>45</v>
      </c>
      <c r="Q80" s="63" t="s">
        <v>45</v>
      </c>
      <c r="R80" s="63" t="s">
        <v>45</v>
      </c>
      <c r="S80" s="109" t="s">
        <v>45</v>
      </c>
      <c r="T80" s="109" t="s">
        <v>45</v>
      </c>
      <c r="U80" s="63" t="s">
        <v>45</v>
      </c>
      <c r="V80" s="63" t="s">
        <v>45</v>
      </c>
      <c r="W80" s="109" t="s">
        <v>45</v>
      </c>
      <c r="X80" s="109" t="s">
        <v>45</v>
      </c>
      <c r="Y80" s="207"/>
      <c r="Z80" s="207"/>
    </row>
    <row r="81" spans="1:26" s="69" customFormat="1" ht="46.5" outlineLevel="1" x14ac:dyDescent="0.3">
      <c r="A81" s="120" t="s">
        <v>551</v>
      </c>
      <c r="B81" s="198"/>
      <c r="C81" s="87" t="s">
        <v>191</v>
      </c>
      <c r="D81" s="78" t="s">
        <v>125</v>
      </c>
      <c r="E81" s="81">
        <v>1</v>
      </c>
      <c r="F81" s="81">
        <v>1</v>
      </c>
      <c r="G81" s="198"/>
      <c r="H81" s="198"/>
      <c r="I81" s="127">
        <v>1979</v>
      </c>
      <c r="J81" s="127">
        <v>1979</v>
      </c>
      <c r="K81" s="63" t="s">
        <v>45</v>
      </c>
      <c r="L81" s="63" t="s">
        <v>45</v>
      </c>
      <c r="M81" s="127">
        <v>1979</v>
      </c>
      <c r="N81" s="63"/>
      <c r="O81" s="63" t="s">
        <v>45</v>
      </c>
      <c r="P81" s="63" t="s">
        <v>45</v>
      </c>
      <c r="Q81" s="63" t="s">
        <v>45</v>
      </c>
      <c r="R81" s="63" t="s">
        <v>45</v>
      </c>
      <c r="S81" s="109" t="s">
        <v>45</v>
      </c>
      <c r="T81" s="109" t="s">
        <v>45</v>
      </c>
      <c r="U81" s="63" t="s">
        <v>45</v>
      </c>
      <c r="V81" s="63" t="s">
        <v>45</v>
      </c>
      <c r="W81" s="109" t="s">
        <v>45</v>
      </c>
      <c r="X81" s="109" t="s">
        <v>45</v>
      </c>
      <c r="Y81" s="207"/>
      <c r="Z81" s="207"/>
    </row>
    <row r="82" spans="1:26" s="69" customFormat="1" ht="23.25" outlineLevel="1" x14ac:dyDescent="0.3">
      <c r="A82" s="120" t="s">
        <v>552</v>
      </c>
      <c r="B82" s="198"/>
      <c r="C82" s="87" t="s">
        <v>192</v>
      </c>
      <c r="D82" s="78" t="s">
        <v>125</v>
      </c>
      <c r="E82" s="81">
        <v>1</v>
      </c>
      <c r="F82" s="81">
        <v>1</v>
      </c>
      <c r="G82" s="198"/>
      <c r="H82" s="198"/>
      <c r="I82" s="127">
        <v>3351.9</v>
      </c>
      <c r="J82" s="127">
        <v>3351.9</v>
      </c>
      <c r="K82" s="63" t="s">
        <v>45</v>
      </c>
      <c r="L82" s="63" t="s">
        <v>45</v>
      </c>
      <c r="M82" s="127">
        <v>3351.9</v>
      </c>
      <c r="N82" s="63"/>
      <c r="O82" s="63" t="s">
        <v>45</v>
      </c>
      <c r="P82" s="63" t="s">
        <v>45</v>
      </c>
      <c r="Q82" s="63" t="s">
        <v>45</v>
      </c>
      <c r="R82" s="63" t="s">
        <v>45</v>
      </c>
      <c r="S82" s="109" t="s">
        <v>45</v>
      </c>
      <c r="T82" s="109" t="s">
        <v>45</v>
      </c>
      <c r="U82" s="63" t="s">
        <v>45</v>
      </c>
      <c r="V82" s="63" t="s">
        <v>45</v>
      </c>
      <c r="W82" s="109" t="s">
        <v>45</v>
      </c>
      <c r="X82" s="109" t="s">
        <v>45</v>
      </c>
      <c r="Y82" s="207"/>
      <c r="Z82" s="207"/>
    </row>
    <row r="83" spans="1:26" s="69" customFormat="1" ht="23.25" outlineLevel="1" x14ac:dyDescent="0.3">
      <c r="A83" s="120" t="s">
        <v>553</v>
      </c>
      <c r="B83" s="198"/>
      <c r="C83" s="87" t="s">
        <v>193</v>
      </c>
      <c r="D83" s="78" t="s">
        <v>125</v>
      </c>
      <c r="E83" s="81">
        <v>1</v>
      </c>
      <c r="F83" s="81">
        <v>1</v>
      </c>
      <c r="G83" s="198"/>
      <c r="H83" s="198"/>
      <c r="I83" s="127">
        <v>3599</v>
      </c>
      <c r="J83" s="127">
        <v>3599</v>
      </c>
      <c r="K83" s="63" t="s">
        <v>45</v>
      </c>
      <c r="L83" s="63" t="s">
        <v>45</v>
      </c>
      <c r="M83" s="127">
        <v>3599</v>
      </c>
      <c r="N83" s="63"/>
      <c r="O83" s="63" t="s">
        <v>45</v>
      </c>
      <c r="P83" s="63" t="s">
        <v>45</v>
      </c>
      <c r="Q83" s="63" t="s">
        <v>45</v>
      </c>
      <c r="R83" s="63" t="s">
        <v>45</v>
      </c>
      <c r="S83" s="109" t="s">
        <v>45</v>
      </c>
      <c r="T83" s="109" t="s">
        <v>45</v>
      </c>
      <c r="U83" s="63" t="s">
        <v>45</v>
      </c>
      <c r="V83" s="63" t="s">
        <v>45</v>
      </c>
      <c r="W83" s="109" t="s">
        <v>45</v>
      </c>
      <c r="X83" s="109" t="s">
        <v>45</v>
      </c>
      <c r="Y83" s="207"/>
      <c r="Z83" s="207"/>
    </row>
    <row r="84" spans="1:26" s="69" customFormat="1" ht="23.25" outlineLevel="1" x14ac:dyDescent="0.3">
      <c r="A84" s="120" t="s">
        <v>554</v>
      </c>
      <c r="B84" s="198"/>
      <c r="C84" s="87" t="s">
        <v>194</v>
      </c>
      <c r="D84" s="78" t="s">
        <v>125</v>
      </c>
      <c r="E84" s="81">
        <v>1</v>
      </c>
      <c r="F84" s="81">
        <v>1</v>
      </c>
      <c r="G84" s="198"/>
      <c r="H84" s="198"/>
      <c r="I84" s="127">
        <v>2044.7</v>
      </c>
      <c r="J84" s="127">
        <v>2044.7</v>
      </c>
      <c r="K84" s="63" t="s">
        <v>45</v>
      </c>
      <c r="L84" s="63" t="s">
        <v>45</v>
      </c>
      <c r="M84" s="127">
        <v>2044.7</v>
      </c>
      <c r="N84" s="63"/>
      <c r="O84" s="63" t="s">
        <v>45</v>
      </c>
      <c r="P84" s="63" t="s">
        <v>45</v>
      </c>
      <c r="Q84" s="63" t="s">
        <v>45</v>
      </c>
      <c r="R84" s="63" t="s">
        <v>45</v>
      </c>
      <c r="S84" s="109" t="s">
        <v>45</v>
      </c>
      <c r="T84" s="109" t="s">
        <v>45</v>
      </c>
      <c r="U84" s="63" t="s">
        <v>45</v>
      </c>
      <c r="V84" s="63" t="s">
        <v>45</v>
      </c>
      <c r="W84" s="109" t="s">
        <v>45</v>
      </c>
      <c r="X84" s="109" t="s">
        <v>45</v>
      </c>
      <c r="Y84" s="207"/>
      <c r="Z84" s="207"/>
    </row>
    <row r="85" spans="1:26" s="69" customFormat="1" ht="23.25" outlineLevel="1" x14ac:dyDescent="0.3">
      <c r="A85" s="120" t="s">
        <v>555</v>
      </c>
      <c r="B85" s="198"/>
      <c r="C85" s="87" t="s">
        <v>195</v>
      </c>
      <c r="D85" s="78" t="s">
        <v>125</v>
      </c>
      <c r="E85" s="81">
        <v>1</v>
      </c>
      <c r="F85" s="81">
        <v>1</v>
      </c>
      <c r="G85" s="198"/>
      <c r="H85" s="198"/>
      <c r="I85" s="127">
        <v>3425.6</v>
      </c>
      <c r="J85" s="127">
        <v>3425.6</v>
      </c>
      <c r="K85" s="63" t="s">
        <v>45</v>
      </c>
      <c r="L85" s="63" t="s">
        <v>45</v>
      </c>
      <c r="M85" s="127">
        <v>3425.6</v>
      </c>
      <c r="N85" s="63"/>
      <c r="O85" s="63" t="s">
        <v>45</v>
      </c>
      <c r="P85" s="63" t="s">
        <v>45</v>
      </c>
      <c r="Q85" s="63" t="s">
        <v>45</v>
      </c>
      <c r="R85" s="63" t="s">
        <v>45</v>
      </c>
      <c r="S85" s="109" t="s">
        <v>45</v>
      </c>
      <c r="T85" s="109" t="s">
        <v>45</v>
      </c>
      <c r="U85" s="63" t="s">
        <v>45</v>
      </c>
      <c r="V85" s="63" t="s">
        <v>45</v>
      </c>
      <c r="W85" s="109" t="s">
        <v>45</v>
      </c>
      <c r="X85" s="109" t="s">
        <v>45</v>
      </c>
      <c r="Y85" s="207"/>
      <c r="Z85" s="207"/>
    </row>
    <row r="86" spans="1:26" s="69" customFormat="1" ht="23.25" outlineLevel="1" x14ac:dyDescent="0.3">
      <c r="A86" s="120" t="s">
        <v>556</v>
      </c>
      <c r="B86" s="198"/>
      <c r="C86" s="77" t="s">
        <v>196</v>
      </c>
      <c r="D86" s="78" t="s">
        <v>125</v>
      </c>
      <c r="E86" s="81">
        <v>1</v>
      </c>
      <c r="F86" s="81">
        <v>1</v>
      </c>
      <c r="G86" s="198"/>
      <c r="H86" s="198"/>
      <c r="I86" s="127">
        <v>4784.7</v>
      </c>
      <c r="J86" s="127">
        <v>4784.7</v>
      </c>
      <c r="K86" s="63" t="s">
        <v>45</v>
      </c>
      <c r="L86" s="63" t="s">
        <v>45</v>
      </c>
      <c r="M86" s="127">
        <v>4784.7</v>
      </c>
      <c r="N86" s="63"/>
      <c r="O86" s="63" t="s">
        <v>45</v>
      </c>
      <c r="P86" s="63" t="s">
        <v>45</v>
      </c>
      <c r="Q86" s="63" t="s">
        <v>45</v>
      </c>
      <c r="R86" s="63" t="s">
        <v>45</v>
      </c>
      <c r="S86" s="109" t="s">
        <v>45</v>
      </c>
      <c r="T86" s="109" t="s">
        <v>45</v>
      </c>
      <c r="U86" s="63" t="s">
        <v>45</v>
      </c>
      <c r="V86" s="63" t="s">
        <v>45</v>
      </c>
      <c r="W86" s="109" t="s">
        <v>45</v>
      </c>
      <c r="X86" s="109" t="s">
        <v>45</v>
      </c>
      <c r="Y86" s="207"/>
      <c r="Z86" s="207"/>
    </row>
    <row r="87" spans="1:26" s="69" customFormat="1" ht="46.5" outlineLevel="1" x14ac:dyDescent="0.3">
      <c r="A87" s="120" t="s">
        <v>557</v>
      </c>
      <c r="B87" s="198"/>
      <c r="C87" s="77" t="s">
        <v>197</v>
      </c>
      <c r="D87" s="78" t="s">
        <v>125</v>
      </c>
      <c r="E87" s="81">
        <v>1</v>
      </c>
      <c r="F87" s="81">
        <v>1</v>
      </c>
      <c r="G87" s="198"/>
      <c r="H87" s="198"/>
      <c r="I87" s="127">
        <v>1860.5</v>
      </c>
      <c r="J87" s="127">
        <v>1860.5</v>
      </c>
      <c r="K87" s="63" t="s">
        <v>45</v>
      </c>
      <c r="L87" s="63" t="s">
        <v>45</v>
      </c>
      <c r="M87" s="127">
        <v>1860.5</v>
      </c>
      <c r="N87" s="63"/>
      <c r="O87" s="63" t="s">
        <v>45</v>
      </c>
      <c r="P87" s="63" t="s">
        <v>45</v>
      </c>
      <c r="Q87" s="63" t="s">
        <v>45</v>
      </c>
      <c r="R87" s="63" t="s">
        <v>45</v>
      </c>
      <c r="S87" s="109" t="s">
        <v>45</v>
      </c>
      <c r="T87" s="109" t="s">
        <v>45</v>
      </c>
      <c r="U87" s="63" t="s">
        <v>45</v>
      </c>
      <c r="V87" s="63" t="s">
        <v>45</v>
      </c>
      <c r="W87" s="109" t="s">
        <v>45</v>
      </c>
      <c r="X87" s="109" t="s">
        <v>45</v>
      </c>
      <c r="Y87" s="207"/>
      <c r="Z87" s="207"/>
    </row>
    <row r="88" spans="1:26" s="69" customFormat="1" ht="46.5" outlineLevel="1" x14ac:dyDescent="0.3">
      <c r="A88" s="120" t="s">
        <v>558</v>
      </c>
      <c r="B88" s="198"/>
      <c r="C88" s="77" t="s">
        <v>198</v>
      </c>
      <c r="D88" s="78" t="s">
        <v>125</v>
      </c>
      <c r="E88" s="81">
        <v>1</v>
      </c>
      <c r="F88" s="81">
        <v>1</v>
      </c>
      <c r="G88" s="198"/>
      <c r="H88" s="198"/>
      <c r="I88" s="127">
        <v>3140.6</v>
      </c>
      <c r="J88" s="127">
        <v>3140.6</v>
      </c>
      <c r="K88" s="63" t="s">
        <v>45</v>
      </c>
      <c r="L88" s="63" t="s">
        <v>45</v>
      </c>
      <c r="M88" s="127">
        <v>3140.6</v>
      </c>
      <c r="N88" s="63"/>
      <c r="O88" s="63" t="s">
        <v>45</v>
      </c>
      <c r="P88" s="63" t="s">
        <v>45</v>
      </c>
      <c r="Q88" s="63" t="s">
        <v>45</v>
      </c>
      <c r="R88" s="63" t="s">
        <v>45</v>
      </c>
      <c r="S88" s="109" t="s">
        <v>45</v>
      </c>
      <c r="T88" s="109" t="s">
        <v>45</v>
      </c>
      <c r="U88" s="63" t="s">
        <v>45</v>
      </c>
      <c r="V88" s="63" t="s">
        <v>45</v>
      </c>
      <c r="W88" s="109" t="s">
        <v>45</v>
      </c>
      <c r="X88" s="109" t="s">
        <v>45</v>
      </c>
      <c r="Y88" s="207"/>
      <c r="Z88" s="207"/>
    </row>
    <row r="89" spans="1:26" s="69" customFormat="1" ht="46.5" outlineLevel="1" x14ac:dyDescent="0.3">
      <c r="A89" s="120" t="s">
        <v>559</v>
      </c>
      <c r="B89" s="198"/>
      <c r="C89" s="77" t="s">
        <v>199</v>
      </c>
      <c r="D89" s="78" t="s">
        <v>125</v>
      </c>
      <c r="E89" s="81">
        <v>1</v>
      </c>
      <c r="F89" s="81">
        <v>1</v>
      </c>
      <c r="G89" s="198"/>
      <c r="H89" s="198"/>
      <c r="I89" s="127">
        <v>2557</v>
      </c>
      <c r="J89" s="127">
        <v>2557</v>
      </c>
      <c r="K89" s="63" t="s">
        <v>45</v>
      </c>
      <c r="L89" s="63" t="s">
        <v>45</v>
      </c>
      <c r="M89" s="127">
        <v>2557</v>
      </c>
      <c r="N89" s="63"/>
      <c r="O89" s="63" t="s">
        <v>45</v>
      </c>
      <c r="P89" s="63" t="s">
        <v>45</v>
      </c>
      <c r="Q89" s="63" t="s">
        <v>45</v>
      </c>
      <c r="R89" s="63" t="s">
        <v>45</v>
      </c>
      <c r="S89" s="109" t="s">
        <v>45</v>
      </c>
      <c r="T89" s="109" t="s">
        <v>45</v>
      </c>
      <c r="U89" s="63" t="s">
        <v>45</v>
      </c>
      <c r="V89" s="63" t="s">
        <v>45</v>
      </c>
      <c r="W89" s="109" t="s">
        <v>45</v>
      </c>
      <c r="X89" s="109" t="s">
        <v>45</v>
      </c>
      <c r="Y89" s="207"/>
      <c r="Z89" s="207"/>
    </row>
    <row r="90" spans="1:26" s="69" customFormat="1" ht="27" customHeight="1" x14ac:dyDescent="0.3">
      <c r="A90" s="119" t="s">
        <v>560</v>
      </c>
      <c r="B90" s="198"/>
      <c r="C90" s="74" t="s">
        <v>200</v>
      </c>
      <c r="D90" s="78"/>
      <c r="E90" s="75">
        <f>E91</f>
        <v>1</v>
      </c>
      <c r="F90" s="75">
        <f>F91</f>
        <v>1</v>
      </c>
      <c r="G90" s="198"/>
      <c r="H90" s="198"/>
      <c r="I90" s="125">
        <f>I91</f>
        <v>3944.3759999999993</v>
      </c>
      <c r="J90" s="125">
        <f>J91</f>
        <v>3944.3759999999993</v>
      </c>
      <c r="K90" s="63" t="s">
        <v>45</v>
      </c>
      <c r="L90" s="63" t="s">
        <v>45</v>
      </c>
      <c r="M90" s="125">
        <f>M91</f>
        <v>3944.3759999999993</v>
      </c>
      <c r="N90" s="63"/>
      <c r="O90" s="63" t="s">
        <v>45</v>
      </c>
      <c r="P90" s="63" t="s">
        <v>45</v>
      </c>
      <c r="Q90" s="64"/>
      <c r="R90" s="63"/>
      <c r="S90" s="63"/>
      <c r="T90" s="135"/>
      <c r="U90" s="63"/>
      <c r="V90" s="63"/>
      <c r="W90" s="73"/>
      <c r="X90" s="73"/>
      <c r="Y90" s="207"/>
      <c r="Z90" s="207"/>
    </row>
    <row r="91" spans="1:26" s="69" customFormat="1" ht="98.25" customHeight="1" outlineLevel="1" x14ac:dyDescent="0.3">
      <c r="A91" s="120" t="s">
        <v>561</v>
      </c>
      <c r="B91" s="198"/>
      <c r="C91" s="77" t="s">
        <v>201</v>
      </c>
      <c r="D91" s="78" t="s">
        <v>202</v>
      </c>
      <c r="E91" s="81">
        <v>1</v>
      </c>
      <c r="F91" s="81">
        <v>1</v>
      </c>
      <c r="G91" s="198"/>
      <c r="H91" s="198"/>
      <c r="I91" s="127">
        <v>3944.3759999999993</v>
      </c>
      <c r="J91" s="127">
        <v>3944.3759999999993</v>
      </c>
      <c r="K91" s="63" t="s">
        <v>45</v>
      </c>
      <c r="L91" s="63" t="s">
        <v>45</v>
      </c>
      <c r="M91" s="127">
        <v>3944.3759999999993</v>
      </c>
      <c r="N91" s="63"/>
      <c r="O91" s="63" t="s">
        <v>45</v>
      </c>
      <c r="P91" s="63" t="s">
        <v>45</v>
      </c>
      <c r="Q91" s="63" t="s">
        <v>45</v>
      </c>
      <c r="R91" s="63" t="s">
        <v>45</v>
      </c>
      <c r="S91" s="109" t="s">
        <v>45</v>
      </c>
      <c r="T91" s="109" t="s">
        <v>45</v>
      </c>
      <c r="U91" s="63" t="s">
        <v>45</v>
      </c>
      <c r="V91" s="63" t="s">
        <v>45</v>
      </c>
      <c r="W91" s="109" t="s">
        <v>45</v>
      </c>
      <c r="X91" s="109" t="s">
        <v>45</v>
      </c>
      <c r="Y91" s="207"/>
      <c r="Z91" s="207"/>
    </row>
    <row r="92" spans="1:26" s="69" customFormat="1" ht="23.25" x14ac:dyDescent="0.3">
      <c r="A92" s="119" t="s">
        <v>562</v>
      </c>
      <c r="B92" s="198"/>
      <c r="C92" s="74" t="s">
        <v>203</v>
      </c>
      <c r="D92" s="78"/>
      <c r="E92" s="76">
        <f>SUM(E93:E107)</f>
        <v>15</v>
      </c>
      <c r="F92" s="76">
        <f>SUM(F93:F107)</f>
        <v>15</v>
      </c>
      <c r="G92" s="198"/>
      <c r="H92" s="198"/>
      <c r="I92" s="125">
        <f>SUM(I93:I107)</f>
        <v>12675</v>
      </c>
      <c r="J92" s="125">
        <f>SUM(J93:J107)</f>
        <v>12675</v>
      </c>
      <c r="K92" s="63" t="s">
        <v>45</v>
      </c>
      <c r="L92" s="63" t="s">
        <v>45</v>
      </c>
      <c r="M92" s="125">
        <f>SUM(M93:M107)</f>
        <v>12675</v>
      </c>
      <c r="N92" s="63"/>
      <c r="O92" s="63" t="s">
        <v>45</v>
      </c>
      <c r="P92" s="63" t="s">
        <v>45</v>
      </c>
      <c r="Q92" s="64"/>
      <c r="R92" s="63"/>
      <c r="S92" s="63"/>
      <c r="T92" s="135"/>
      <c r="U92" s="63"/>
      <c r="V92" s="63"/>
      <c r="W92" s="73"/>
      <c r="X92" s="73"/>
      <c r="Y92" s="207"/>
      <c r="Z92" s="207"/>
    </row>
    <row r="93" spans="1:26" s="69" customFormat="1" ht="46.5" outlineLevel="1" x14ac:dyDescent="0.3">
      <c r="A93" s="120" t="s">
        <v>563</v>
      </c>
      <c r="B93" s="198"/>
      <c r="C93" s="77" t="s">
        <v>204</v>
      </c>
      <c r="D93" s="78" t="s">
        <v>202</v>
      </c>
      <c r="E93" s="81">
        <v>1</v>
      </c>
      <c r="F93" s="81">
        <v>1</v>
      </c>
      <c r="G93" s="198"/>
      <c r="H93" s="198"/>
      <c r="I93" s="127">
        <v>845</v>
      </c>
      <c r="J93" s="127">
        <v>845</v>
      </c>
      <c r="K93" s="63" t="s">
        <v>45</v>
      </c>
      <c r="L93" s="63" t="s">
        <v>45</v>
      </c>
      <c r="M93" s="127">
        <v>845</v>
      </c>
      <c r="N93" s="63"/>
      <c r="O93" s="63" t="s">
        <v>45</v>
      </c>
      <c r="P93" s="63" t="s">
        <v>45</v>
      </c>
      <c r="Q93" s="63" t="s">
        <v>45</v>
      </c>
      <c r="R93" s="63" t="s">
        <v>45</v>
      </c>
      <c r="S93" s="109" t="s">
        <v>45</v>
      </c>
      <c r="T93" s="109" t="s">
        <v>45</v>
      </c>
      <c r="U93" s="63" t="s">
        <v>45</v>
      </c>
      <c r="V93" s="63" t="s">
        <v>45</v>
      </c>
      <c r="W93" s="109" t="s">
        <v>45</v>
      </c>
      <c r="X93" s="109" t="s">
        <v>45</v>
      </c>
      <c r="Y93" s="207"/>
      <c r="Z93" s="207"/>
    </row>
    <row r="94" spans="1:26" s="69" customFormat="1" ht="46.5" outlineLevel="1" x14ac:dyDescent="0.3">
      <c r="A94" s="120" t="s">
        <v>564</v>
      </c>
      <c r="B94" s="198"/>
      <c r="C94" s="77" t="s">
        <v>205</v>
      </c>
      <c r="D94" s="78" t="s">
        <v>202</v>
      </c>
      <c r="E94" s="81">
        <v>1</v>
      </c>
      <c r="F94" s="81">
        <v>1</v>
      </c>
      <c r="G94" s="198"/>
      <c r="H94" s="198"/>
      <c r="I94" s="127">
        <v>845</v>
      </c>
      <c r="J94" s="127">
        <v>845</v>
      </c>
      <c r="K94" s="63" t="s">
        <v>45</v>
      </c>
      <c r="L94" s="63" t="s">
        <v>45</v>
      </c>
      <c r="M94" s="127">
        <v>845</v>
      </c>
      <c r="N94" s="63"/>
      <c r="O94" s="63" t="s">
        <v>45</v>
      </c>
      <c r="P94" s="63" t="s">
        <v>45</v>
      </c>
      <c r="Q94" s="63" t="s">
        <v>45</v>
      </c>
      <c r="R94" s="63" t="s">
        <v>45</v>
      </c>
      <c r="S94" s="109" t="s">
        <v>45</v>
      </c>
      <c r="T94" s="109" t="s">
        <v>45</v>
      </c>
      <c r="U94" s="63" t="s">
        <v>45</v>
      </c>
      <c r="V94" s="63" t="s">
        <v>45</v>
      </c>
      <c r="W94" s="109" t="s">
        <v>45</v>
      </c>
      <c r="X94" s="109" t="s">
        <v>45</v>
      </c>
      <c r="Y94" s="207"/>
      <c r="Z94" s="207"/>
    </row>
    <row r="95" spans="1:26" s="69" customFormat="1" ht="46.5" outlineLevel="1" x14ac:dyDescent="0.3">
      <c r="A95" s="120" t="s">
        <v>565</v>
      </c>
      <c r="B95" s="198"/>
      <c r="C95" s="77" t="s">
        <v>206</v>
      </c>
      <c r="D95" s="78" t="s">
        <v>202</v>
      </c>
      <c r="E95" s="81">
        <v>1</v>
      </c>
      <c r="F95" s="81">
        <v>1</v>
      </c>
      <c r="G95" s="198"/>
      <c r="H95" s="198"/>
      <c r="I95" s="127">
        <v>845</v>
      </c>
      <c r="J95" s="127">
        <v>845</v>
      </c>
      <c r="K95" s="63" t="s">
        <v>45</v>
      </c>
      <c r="L95" s="63" t="s">
        <v>45</v>
      </c>
      <c r="M95" s="127">
        <v>845</v>
      </c>
      <c r="N95" s="63"/>
      <c r="O95" s="63" t="s">
        <v>45</v>
      </c>
      <c r="P95" s="63" t="s">
        <v>45</v>
      </c>
      <c r="Q95" s="63" t="s">
        <v>45</v>
      </c>
      <c r="R95" s="63" t="s">
        <v>45</v>
      </c>
      <c r="S95" s="109" t="s">
        <v>45</v>
      </c>
      <c r="T95" s="109" t="s">
        <v>45</v>
      </c>
      <c r="U95" s="63" t="s">
        <v>45</v>
      </c>
      <c r="V95" s="63" t="s">
        <v>45</v>
      </c>
      <c r="W95" s="109" t="s">
        <v>45</v>
      </c>
      <c r="X95" s="109" t="s">
        <v>45</v>
      </c>
      <c r="Y95" s="207"/>
      <c r="Z95" s="207"/>
    </row>
    <row r="96" spans="1:26" s="69" customFormat="1" ht="23.25" outlineLevel="1" x14ac:dyDescent="0.3">
      <c r="A96" s="120" t="s">
        <v>566</v>
      </c>
      <c r="B96" s="198"/>
      <c r="C96" s="77" t="s">
        <v>207</v>
      </c>
      <c r="D96" s="78" t="s">
        <v>202</v>
      </c>
      <c r="E96" s="81">
        <v>1</v>
      </c>
      <c r="F96" s="81">
        <v>1</v>
      </c>
      <c r="G96" s="198"/>
      <c r="H96" s="198"/>
      <c r="I96" s="127">
        <v>845</v>
      </c>
      <c r="J96" s="127">
        <v>845</v>
      </c>
      <c r="K96" s="63" t="s">
        <v>45</v>
      </c>
      <c r="L96" s="63" t="s">
        <v>45</v>
      </c>
      <c r="M96" s="127">
        <v>845</v>
      </c>
      <c r="N96" s="63"/>
      <c r="O96" s="63" t="s">
        <v>45</v>
      </c>
      <c r="P96" s="63" t="s">
        <v>45</v>
      </c>
      <c r="Q96" s="63" t="s">
        <v>45</v>
      </c>
      <c r="R96" s="63" t="s">
        <v>45</v>
      </c>
      <c r="S96" s="109" t="s">
        <v>45</v>
      </c>
      <c r="T96" s="109" t="s">
        <v>45</v>
      </c>
      <c r="U96" s="63" t="s">
        <v>45</v>
      </c>
      <c r="V96" s="63" t="s">
        <v>45</v>
      </c>
      <c r="W96" s="109" t="s">
        <v>45</v>
      </c>
      <c r="X96" s="109" t="s">
        <v>45</v>
      </c>
      <c r="Y96" s="207"/>
      <c r="Z96" s="207"/>
    </row>
    <row r="97" spans="1:26" s="69" customFormat="1" ht="23.25" outlineLevel="1" x14ac:dyDescent="0.3">
      <c r="A97" s="120" t="s">
        <v>567</v>
      </c>
      <c r="B97" s="198"/>
      <c r="C97" s="77" t="s">
        <v>208</v>
      </c>
      <c r="D97" s="78" t="s">
        <v>202</v>
      </c>
      <c r="E97" s="81">
        <v>1</v>
      </c>
      <c r="F97" s="81">
        <v>1</v>
      </c>
      <c r="G97" s="198"/>
      <c r="H97" s="198"/>
      <c r="I97" s="127">
        <v>845</v>
      </c>
      <c r="J97" s="127">
        <v>845</v>
      </c>
      <c r="K97" s="63" t="s">
        <v>45</v>
      </c>
      <c r="L97" s="63" t="s">
        <v>45</v>
      </c>
      <c r="M97" s="127">
        <v>845</v>
      </c>
      <c r="N97" s="63"/>
      <c r="O97" s="63" t="s">
        <v>45</v>
      </c>
      <c r="P97" s="63" t="s">
        <v>45</v>
      </c>
      <c r="Q97" s="63" t="s">
        <v>45</v>
      </c>
      <c r="R97" s="63" t="s">
        <v>45</v>
      </c>
      <c r="S97" s="109" t="s">
        <v>45</v>
      </c>
      <c r="T97" s="109" t="s">
        <v>45</v>
      </c>
      <c r="U97" s="63" t="s">
        <v>45</v>
      </c>
      <c r="V97" s="63" t="s">
        <v>45</v>
      </c>
      <c r="W97" s="109" t="s">
        <v>45</v>
      </c>
      <c r="X97" s="109" t="s">
        <v>45</v>
      </c>
      <c r="Y97" s="207"/>
      <c r="Z97" s="207"/>
    </row>
    <row r="98" spans="1:26" s="69" customFormat="1" ht="23.25" outlineLevel="1" x14ac:dyDescent="0.3">
      <c r="A98" s="120" t="s">
        <v>568</v>
      </c>
      <c r="B98" s="198"/>
      <c r="C98" s="77" t="s">
        <v>209</v>
      </c>
      <c r="D98" s="78" t="s">
        <v>202</v>
      </c>
      <c r="E98" s="81">
        <v>1</v>
      </c>
      <c r="F98" s="81">
        <v>1</v>
      </c>
      <c r="G98" s="198"/>
      <c r="H98" s="198"/>
      <c r="I98" s="127">
        <v>845</v>
      </c>
      <c r="J98" s="127">
        <v>845</v>
      </c>
      <c r="K98" s="63" t="s">
        <v>45</v>
      </c>
      <c r="L98" s="63" t="s">
        <v>45</v>
      </c>
      <c r="M98" s="127">
        <v>845</v>
      </c>
      <c r="N98" s="63"/>
      <c r="O98" s="63" t="s">
        <v>45</v>
      </c>
      <c r="P98" s="63" t="s">
        <v>45</v>
      </c>
      <c r="Q98" s="63" t="s">
        <v>45</v>
      </c>
      <c r="R98" s="63" t="s">
        <v>45</v>
      </c>
      <c r="S98" s="109" t="s">
        <v>45</v>
      </c>
      <c r="T98" s="109" t="s">
        <v>45</v>
      </c>
      <c r="U98" s="63" t="s">
        <v>45</v>
      </c>
      <c r="V98" s="63" t="s">
        <v>45</v>
      </c>
      <c r="W98" s="109" t="s">
        <v>45</v>
      </c>
      <c r="X98" s="109" t="s">
        <v>45</v>
      </c>
      <c r="Y98" s="207"/>
      <c r="Z98" s="207"/>
    </row>
    <row r="99" spans="1:26" s="69" customFormat="1" ht="46.5" outlineLevel="1" x14ac:dyDescent="0.3">
      <c r="A99" s="120" t="s">
        <v>569</v>
      </c>
      <c r="B99" s="198"/>
      <c r="C99" s="77" t="s">
        <v>210</v>
      </c>
      <c r="D99" s="78" t="s">
        <v>202</v>
      </c>
      <c r="E99" s="81">
        <v>1</v>
      </c>
      <c r="F99" s="81">
        <v>1</v>
      </c>
      <c r="G99" s="198"/>
      <c r="H99" s="198"/>
      <c r="I99" s="127">
        <v>845</v>
      </c>
      <c r="J99" s="127">
        <v>845</v>
      </c>
      <c r="K99" s="63" t="s">
        <v>45</v>
      </c>
      <c r="L99" s="63" t="s">
        <v>45</v>
      </c>
      <c r="M99" s="127">
        <v>845</v>
      </c>
      <c r="N99" s="63"/>
      <c r="O99" s="63" t="s">
        <v>45</v>
      </c>
      <c r="P99" s="63" t="s">
        <v>45</v>
      </c>
      <c r="Q99" s="63" t="s">
        <v>45</v>
      </c>
      <c r="R99" s="63" t="s">
        <v>45</v>
      </c>
      <c r="S99" s="109" t="s">
        <v>45</v>
      </c>
      <c r="T99" s="109" t="s">
        <v>45</v>
      </c>
      <c r="U99" s="63" t="s">
        <v>45</v>
      </c>
      <c r="V99" s="63" t="s">
        <v>45</v>
      </c>
      <c r="W99" s="109" t="s">
        <v>45</v>
      </c>
      <c r="X99" s="109" t="s">
        <v>45</v>
      </c>
      <c r="Y99" s="207"/>
      <c r="Z99" s="207"/>
    </row>
    <row r="100" spans="1:26" s="69" customFormat="1" ht="46.5" outlineLevel="1" x14ac:dyDescent="0.3">
      <c r="A100" s="120" t="s">
        <v>570</v>
      </c>
      <c r="B100" s="198"/>
      <c r="C100" s="77" t="s">
        <v>211</v>
      </c>
      <c r="D100" s="78" t="s">
        <v>202</v>
      </c>
      <c r="E100" s="81">
        <v>1</v>
      </c>
      <c r="F100" s="81">
        <v>1</v>
      </c>
      <c r="G100" s="198"/>
      <c r="H100" s="198"/>
      <c r="I100" s="127">
        <v>845</v>
      </c>
      <c r="J100" s="127">
        <v>845</v>
      </c>
      <c r="K100" s="63" t="s">
        <v>45</v>
      </c>
      <c r="L100" s="63" t="s">
        <v>45</v>
      </c>
      <c r="M100" s="127">
        <v>845</v>
      </c>
      <c r="N100" s="63"/>
      <c r="O100" s="63" t="s">
        <v>45</v>
      </c>
      <c r="P100" s="63" t="s">
        <v>45</v>
      </c>
      <c r="Q100" s="63" t="s">
        <v>45</v>
      </c>
      <c r="R100" s="63" t="s">
        <v>45</v>
      </c>
      <c r="S100" s="109" t="s">
        <v>45</v>
      </c>
      <c r="T100" s="109" t="s">
        <v>45</v>
      </c>
      <c r="U100" s="63" t="s">
        <v>45</v>
      </c>
      <c r="V100" s="63" t="s">
        <v>45</v>
      </c>
      <c r="W100" s="109" t="s">
        <v>45</v>
      </c>
      <c r="X100" s="109" t="s">
        <v>45</v>
      </c>
      <c r="Y100" s="207"/>
      <c r="Z100" s="207"/>
    </row>
    <row r="101" spans="1:26" s="69" customFormat="1" ht="23.25" outlineLevel="1" x14ac:dyDescent="0.3">
      <c r="A101" s="120" t="s">
        <v>571</v>
      </c>
      <c r="B101" s="198"/>
      <c r="C101" s="77" t="s">
        <v>212</v>
      </c>
      <c r="D101" s="78" t="s">
        <v>202</v>
      </c>
      <c r="E101" s="81">
        <v>1</v>
      </c>
      <c r="F101" s="81">
        <v>1</v>
      </c>
      <c r="G101" s="198"/>
      <c r="H101" s="198"/>
      <c r="I101" s="127">
        <v>845</v>
      </c>
      <c r="J101" s="127">
        <v>845</v>
      </c>
      <c r="K101" s="63" t="s">
        <v>45</v>
      </c>
      <c r="L101" s="63" t="s">
        <v>45</v>
      </c>
      <c r="M101" s="127">
        <v>845</v>
      </c>
      <c r="N101" s="63"/>
      <c r="O101" s="63" t="s">
        <v>45</v>
      </c>
      <c r="P101" s="63" t="s">
        <v>45</v>
      </c>
      <c r="Q101" s="63" t="s">
        <v>45</v>
      </c>
      <c r="R101" s="63" t="s">
        <v>45</v>
      </c>
      <c r="S101" s="109" t="s">
        <v>45</v>
      </c>
      <c r="T101" s="109" t="s">
        <v>45</v>
      </c>
      <c r="U101" s="63" t="s">
        <v>45</v>
      </c>
      <c r="V101" s="63" t="s">
        <v>45</v>
      </c>
      <c r="W101" s="109" t="s">
        <v>45</v>
      </c>
      <c r="X101" s="109" t="s">
        <v>45</v>
      </c>
      <c r="Y101" s="207"/>
      <c r="Z101" s="207"/>
    </row>
    <row r="102" spans="1:26" s="69" customFormat="1" ht="46.5" outlineLevel="1" x14ac:dyDescent="0.3">
      <c r="A102" s="120" t="s">
        <v>572</v>
      </c>
      <c r="B102" s="198"/>
      <c r="C102" s="77" t="s">
        <v>213</v>
      </c>
      <c r="D102" s="78" t="s">
        <v>202</v>
      </c>
      <c r="E102" s="81">
        <v>1</v>
      </c>
      <c r="F102" s="81">
        <v>1</v>
      </c>
      <c r="G102" s="198"/>
      <c r="H102" s="198"/>
      <c r="I102" s="127">
        <v>845</v>
      </c>
      <c r="J102" s="127">
        <v>845</v>
      </c>
      <c r="K102" s="63" t="s">
        <v>45</v>
      </c>
      <c r="L102" s="63" t="s">
        <v>45</v>
      </c>
      <c r="M102" s="127">
        <v>845</v>
      </c>
      <c r="N102" s="63"/>
      <c r="O102" s="63" t="s">
        <v>45</v>
      </c>
      <c r="P102" s="63" t="s">
        <v>45</v>
      </c>
      <c r="Q102" s="63" t="s">
        <v>45</v>
      </c>
      <c r="R102" s="63" t="s">
        <v>45</v>
      </c>
      <c r="S102" s="109" t="s">
        <v>45</v>
      </c>
      <c r="T102" s="109" t="s">
        <v>45</v>
      </c>
      <c r="U102" s="63" t="s">
        <v>45</v>
      </c>
      <c r="V102" s="63" t="s">
        <v>45</v>
      </c>
      <c r="W102" s="109" t="s">
        <v>45</v>
      </c>
      <c r="X102" s="109" t="s">
        <v>45</v>
      </c>
      <c r="Y102" s="207"/>
      <c r="Z102" s="207"/>
    </row>
    <row r="103" spans="1:26" s="69" customFormat="1" ht="23.25" outlineLevel="1" x14ac:dyDescent="0.3">
      <c r="A103" s="120" t="s">
        <v>573</v>
      </c>
      <c r="B103" s="198"/>
      <c r="C103" s="77" t="s">
        <v>214</v>
      </c>
      <c r="D103" s="78" t="s">
        <v>202</v>
      </c>
      <c r="E103" s="81">
        <v>1</v>
      </c>
      <c r="F103" s="81">
        <v>1</v>
      </c>
      <c r="G103" s="198"/>
      <c r="H103" s="198"/>
      <c r="I103" s="127">
        <v>845</v>
      </c>
      <c r="J103" s="127">
        <v>845</v>
      </c>
      <c r="K103" s="63" t="s">
        <v>45</v>
      </c>
      <c r="L103" s="63" t="s">
        <v>45</v>
      </c>
      <c r="M103" s="127">
        <v>845</v>
      </c>
      <c r="N103" s="63"/>
      <c r="O103" s="63" t="s">
        <v>45</v>
      </c>
      <c r="P103" s="63" t="s">
        <v>45</v>
      </c>
      <c r="Q103" s="63" t="s">
        <v>45</v>
      </c>
      <c r="R103" s="63" t="s">
        <v>45</v>
      </c>
      <c r="S103" s="109" t="s">
        <v>45</v>
      </c>
      <c r="T103" s="109" t="s">
        <v>45</v>
      </c>
      <c r="U103" s="63" t="s">
        <v>45</v>
      </c>
      <c r="V103" s="63" t="s">
        <v>45</v>
      </c>
      <c r="W103" s="109" t="s">
        <v>45</v>
      </c>
      <c r="X103" s="109" t="s">
        <v>45</v>
      </c>
      <c r="Y103" s="207"/>
      <c r="Z103" s="207"/>
    </row>
    <row r="104" spans="1:26" s="69" customFormat="1" ht="23.25" outlineLevel="1" x14ac:dyDescent="0.3">
      <c r="A104" s="120" t="s">
        <v>574</v>
      </c>
      <c r="B104" s="198"/>
      <c r="C104" s="77" t="s">
        <v>215</v>
      </c>
      <c r="D104" s="78" t="s">
        <v>202</v>
      </c>
      <c r="E104" s="81">
        <v>1</v>
      </c>
      <c r="F104" s="81">
        <v>1</v>
      </c>
      <c r="G104" s="198"/>
      <c r="H104" s="198"/>
      <c r="I104" s="127">
        <v>845</v>
      </c>
      <c r="J104" s="127">
        <v>845</v>
      </c>
      <c r="K104" s="63" t="s">
        <v>45</v>
      </c>
      <c r="L104" s="63" t="s">
        <v>45</v>
      </c>
      <c r="M104" s="127">
        <v>845</v>
      </c>
      <c r="N104" s="63"/>
      <c r="O104" s="63" t="s">
        <v>45</v>
      </c>
      <c r="P104" s="63" t="s">
        <v>45</v>
      </c>
      <c r="Q104" s="63" t="s">
        <v>45</v>
      </c>
      <c r="R104" s="63" t="s">
        <v>45</v>
      </c>
      <c r="S104" s="109" t="s">
        <v>45</v>
      </c>
      <c r="T104" s="109" t="s">
        <v>45</v>
      </c>
      <c r="U104" s="63" t="s">
        <v>45</v>
      </c>
      <c r="V104" s="63" t="s">
        <v>45</v>
      </c>
      <c r="W104" s="109" t="s">
        <v>45</v>
      </c>
      <c r="X104" s="109" t="s">
        <v>45</v>
      </c>
      <c r="Y104" s="207"/>
      <c r="Z104" s="207"/>
    </row>
    <row r="105" spans="1:26" s="69" customFormat="1" ht="46.5" outlineLevel="1" x14ac:dyDescent="0.3">
      <c r="A105" s="120" t="s">
        <v>575</v>
      </c>
      <c r="B105" s="198"/>
      <c r="C105" s="77" t="s">
        <v>216</v>
      </c>
      <c r="D105" s="78" t="s">
        <v>202</v>
      </c>
      <c r="E105" s="81">
        <v>1</v>
      </c>
      <c r="F105" s="81">
        <v>1</v>
      </c>
      <c r="G105" s="198"/>
      <c r="H105" s="198"/>
      <c r="I105" s="127">
        <v>845</v>
      </c>
      <c r="J105" s="127">
        <v>845</v>
      </c>
      <c r="K105" s="63" t="s">
        <v>45</v>
      </c>
      <c r="L105" s="63" t="s">
        <v>45</v>
      </c>
      <c r="M105" s="127">
        <v>845</v>
      </c>
      <c r="N105" s="63"/>
      <c r="O105" s="63" t="s">
        <v>45</v>
      </c>
      <c r="P105" s="63" t="s">
        <v>45</v>
      </c>
      <c r="Q105" s="63" t="s">
        <v>45</v>
      </c>
      <c r="R105" s="63" t="s">
        <v>45</v>
      </c>
      <c r="S105" s="109" t="s">
        <v>45</v>
      </c>
      <c r="T105" s="109" t="s">
        <v>45</v>
      </c>
      <c r="U105" s="63" t="s">
        <v>45</v>
      </c>
      <c r="V105" s="63" t="s">
        <v>45</v>
      </c>
      <c r="W105" s="109" t="s">
        <v>45</v>
      </c>
      <c r="X105" s="109" t="s">
        <v>45</v>
      </c>
      <c r="Y105" s="207"/>
      <c r="Z105" s="207"/>
    </row>
    <row r="106" spans="1:26" s="69" customFormat="1" ht="46.5" outlineLevel="1" x14ac:dyDescent="0.3">
      <c r="A106" s="120" t="s">
        <v>576</v>
      </c>
      <c r="B106" s="198"/>
      <c r="C106" s="77" t="s">
        <v>217</v>
      </c>
      <c r="D106" s="78" t="s">
        <v>202</v>
      </c>
      <c r="E106" s="81">
        <v>1</v>
      </c>
      <c r="F106" s="81">
        <v>1</v>
      </c>
      <c r="G106" s="198"/>
      <c r="H106" s="198"/>
      <c r="I106" s="127">
        <v>845</v>
      </c>
      <c r="J106" s="127">
        <v>845</v>
      </c>
      <c r="K106" s="63" t="s">
        <v>45</v>
      </c>
      <c r="L106" s="63" t="s">
        <v>45</v>
      </c>
      <c r="M106" s="127">
        <v>845</v>
      </c>
      <c r="N106" s="63"/>
      <c r="O106" s="63" t="s">
        <v>45</v>
      </c>
      <c r="P106" s="63" t="s">
        <v>45</v>
      </c>
      <c r="Q106" s="63" t="s">
        <v>45</v>
      </c>
      <c r="R106" s="63" t="s">
        <v>45</v>
      </c>
      <c r="S106" s="109" t="s">
        <v>45</v>
      </c>
      <c r="T106" s="109" t="s">
        <v>45</v>
      </c>
      <c r="U106" s="63" t="s">
        <v>45</v>
      </c>
      <c r="V106" s="63" t="s">
        <v>45</v>
      </c>
      <c r="W106" s="109" t="s">
        <v>45</v>
      </c>
      <c r="X106" s="109" t="s">
        <v>45</v>
      </c>
      <c r="Y106" s="207"/>
      <c r="Z106" s="207"/>
    </row>
    <row r="107" spans="1:26" s="69" customFormat="1" ht="46.5" outlineLevel="1" x14ac:dyDescent="0.3">
      <c r="A107" s="120" t="s">
        <v>577</v>
      </c>
      <c r="B107" s="198"/>
      <c r="C107" s="77" t="s">
        <v>218</v>
      </c>
      <c r="D107" s="78" t="s">
        <v>202</v>
      </c>
      <c r="E107" s="81">
        <v>1</v>
      </c>
      <c r="F107" s="81">
        <v>1</v>
      </c>
      <c r="G107" s="198"/>
      <c r="H107" s="198"/>
      <c r="I107" s="127">
        <v>845</v>
      </c>
      <c r="J107" s="127">
        <v>845</v>
      </c>
      <c r="K107" s="63" t="s">
        <v>45</v>
      </c>
      <c r="L107" s="63" t="s">
        <v>45</v>
      </c>
      <c r="M107" s="127">
        <v>845</v>
      </c>
      <c r="N107" s="63"/>
      <c r="O107" s="63" t="s">
        <v>45</v>
      </c>
      <c r="P107" s="63" t="s">
        <v>45</v>
      </c>
      <c r="Q107" s="63" t="s">
        <v>45</v>
      </c>
      <c r="R107" s="63" t="s">
        <v>45</v>
      </c>
      <c r="S107" s="109" t="s">
        <v>45</v>
      </c>
      <c r="T107" s="109" t="s">
        <v>45</v>
      </c>
      <c r="U107" s="63" t="s">
        <v>45</v>
      </c>
      <c r="V107" s="63" t="s">
        <v>45</v>
      </c>
      <c r="W107" s="109" t="s">
        <v>45</v>
      </c>
      <c r="X107" s="109" t="s">
        <v>45</v>
      </c>
      <c r="Y107" s="207"/>
      <c r="Z107" s="207"/>
    </row>
    <row r="108" spans="1:26" s="69" customFormat="1" ht="30" customHeight="1" x14ac:dyDescent="0.3">
      <c r="A108" s="121" t="s">
        <v>578</v>
      </c>
      <c r="B108" s="198"/>
      <c r="C108" s="103" t="s">
        <v>219</v>
      </c>
      <c r="D108" s="78"/>
      <c r="E108" s="76">
        <f>SUM(E109:E126)</f>
        <v>18</v>
      </c>
      <c r="F108" s="76">
        <f>SUM(F109:F126)</f>
        <v>18</v>
      </c>
      <c r="G108" s="198"/>
      <c r="H108" s="198"/>
      <c r="I108" s="125">
        <f>SUM(I109:I126)</f>
        <v>11034</v>
      </c>
      <c r="J108" s="125">
        <f>SUM(J109:J126)</f>
        <v>11034</v>
      </c>
      <c r="K108" s="63" t="s">
        <v>45</v>
      </c>
      <c r="L108" s="63" t="s">
        <v>45</v>
      </c>
      <c r="M108" s="125">
        <f>SUM(M109:M126)</f>
        <v>11034</v>
      </c>
      <c r="N108" s="63"/>
      <c r="O108" s="63" t="s">
        <v>45</v>
      </c>
      <c r="P108" s="63" t="s">
        <v>45</v>
      </c>
      <c r="Q108" s="64"/>
      <c r="R108" s="63"/>
      <c r="S108" s="63"/>
      <c r="T108" s="135"/>
      <c r="U108" s="63"/>
      <c r="V108" s="63"/>
      <c r="W108" s="73"/>
      <c r="X108" s="73"/>
      <c r="Y108" s="207"/>
      <c r="Z108" s="207"/>
    </row>
    <row r="109" spans="1:26" s="69" customFormat="1" ht="23.25" outlineLevel="1" x14ac:dyDescent="0.3">
      <c r="A109" s="120" t="s">
        <v>579</v>
      </c>
      <c r="B109" s="198"/>
      <c r="C109" s="77" t="s">
        <v>220</v>
      </c>
      <c r="D109" s="78" t="s">
        <v>202</v>
      </c>
      <c r="E109" s="81">
        <v>1</v>
      </c>
      <c r="F109" s="81">
        <v>1</v>
      </c>
      <c r="G109" s="198"/>
      <c r="H109" s="198"/>
      <c r="I109" s="127">
        <v>613</v>
      </c>
      <c r="J109" s="127">
        <v>613</v>
      </c>
      <c r="K109" s="63" t="s">
        <v>45</v>
      </c>
      <c r="L109" s="63" t="s">
        <v>45</v>
      </c>
      <c r="M109" s="127">
        <v>613</v>
      </c>
      <c r="N109" s="63"/>
      <c r="O109" s="63" t="s">
        <v>45</v>
      </c>
      <c r="P109" s="63" t="s">
        <v>45</v>
      </c>
      <c r="Q109" s="63" t="s">
        <v>45</v>
      </c>
      <c r="R109" s="63" t="s">
        <v>45</v>
      </c>
      <c r="S109" s="109" t="s">
        <v>45</v>
      </c>
      <c r="T109" s="109" t="s">
        <v>45</v>
      </c>
      <c r="U109" s="63" t="s">
        <v>45</v>
      </c>
      <c r="V109" s="63" t="s">
        <v>45</v>
      </c>
      <c r="W109" s="109" t="s">
        <v>45</v>
      </c>
      <c r="X109" s="109" t="s">
        <v>45</v>
      </c>
      <c r="Y109" s="207"/>
      <c r="Z109" s="207"/>
    </row>
    <row r="110" spans="1:26" s="69" customFormat="1" ht="23.25" outlineLevel="1" x14ac:dyDescent="0.3">
      <c r="A110" s="120" t="s">
        <v>580</v>
      </c>
      <c r="B110" s="198"/>
      <c r="C110" s="77" t="s">
        <v>221</v>
      </c>
      <c r="D110" s="78" t="s">
        <v>202</v>
      </c>
      <c r="E110" s="81">
        <v>1</v>
      </c>
      <c r="F110" s="81">
        <v>1</v>
      </c>
      <c r="G110" s="198"/>
      <c r="H110" s="198"/>
      <c r="I110" s="127">
        <v>613</v>
      </c>
      <c r="J110" s="127">
        <v>613</v>
      </c>
      <c r="K110" s="63" t="s">
        <v>45</v>
      </c>
      <c r="L110" s="63" t="s">
        <v>45</v>
      </c>
      <c r="M110" s="127">
        <v>613</v>
      </c>
      <c r="N110" s="63"/>
      <c r="O110" s="63" t="s">
        <v>45</v>
      </c>
      <c r="P110" s="63" t="s">
        <v>45</v>
      </c>
      <c r="Q110" s="63" t="s">
        <v>45</v>
      </c>
      <c r="R110" s="63" t="s">
        <v>45</v>
      </c>
      <c r="S110" s="109" t="s">
        <v>45</v>
      </c>
      <c r="T110" s="109" t="s">
        <v>45</v>
      </c>
      <c r="U110" s="63" t="s">
        <v>45</v>
      </c>
      <c r="V110" s="63" t="s">
        <v>45</v>
      </c>
      <c r="W110" s="109" t="s">
        <v>45</v>
      </c>
      <c r="X110" s="109" t="s">
        <v>45</v>
      </c>
      <c r="Y110" s="207"/>
      <c r="Z110" s="207"/>
    </row>
    <row r="111" spans="1:26" s="69" customFormat="1" ht="46.5" outlineLevel="1" x14ac:dyDescent="0.3">
      <c r="A111" s="120" t="s">
        <v>581</v>
      </c>
      <c r="B111" s="198"/>
      <c r="C111" s="77" t="s">
        <v>222</v>
      </c>
      <c r="D111" s="78" t="s">
        <v>202</v>
      </c>
      <c r="E111" s="81">
        <v>1</v>
      </c>
      <c r="F111" s="81">
        <v>1</v>
      </c>
      <c r="G111" s="198"/>
      <c r="H111" s="198"/>
      <c r="I111" s="127">
        <v>613</v>
      </c>
      <c r="J111" s="127">
        <v>613</v>
      </c>
      <c r="K111" s="63" t="s">
        <v>45</v>
      </c>
      <c r="L111" s="63" t="s">
        <v>45</v>
      </c>
      <c r="M111" s="127">
        <v>613</v>
      </c>
      <c r="N111" s="63"/>
      <c r="O111" s="63" t="s">
        <v>45</v>
      </c>
      <c r="P111" s="63" t="s">
        <v>45</v>
      </c>
      <c r="Q111" s="63" t="s">
        <v>45</v>
      </c>
      <c r="R111" s="63" t="s">
        <v>45</v>
      </c>
      <c r="S111" s="109" t="s">
        <v>45</v>
      </c>
      <c r="T111" s="109" t="s">
        <v>45</v>
      </c>
      <c r="U111" s="63" t="s">
        <v>45</v>
      </c>
      <c r="V111" s="63" t="s">
        <v>45</v>
      </c>
      <c r="W111" s="109" t="s">
        <v>45</v>
      </c>
      <c r="X111" s="109" t="s">
        <v>45</v>
      </c>
      <c r="Y111" s="207"/>
      <c r="Z111" s="207"/>
    </row>
    <row r="112" spans="1:26" s="69" customFormat="1" ht="46.5" outlineLevel="1" x14ac:dyDescent="0.3">
      <c r="A112" s="120" t="s">
        <v>582</v>
      </c>
      <c r="B112" s="198"/>
      <c r="C112" s="77" t="s">
        <v>223</v>
      </c>
      <c r="D112" s="78" t="s">
        <v>202</v>
      </c>
      <c r="E112" s="81">
        <v>1</v>
      </c>
      <c r="F112" s="81">
        <v>1</v>
      </c>
      <c r="G112" s="198"/>
      <c r="H112" s="198"/>
      <c r="I112" s="127">
        <v>613</v>
      </c>
      <c r="J112" s="127">
        <v>613</v>
      </c>
      <c r="K112" s="63" t="s">
        <v>45</v>
      </c>
      <c r="L112" s="63" t="s">
        <v>45</v>
      </c>
      <c r="M112" s="127">
        <v>613</v>
      </c>
      <c r="N112" s="63"/>
      <c r="O112" s="63" t="s">
        <v>45</v>
      </c>
      <c r="P112" s="63" t="s">
        <v>45</v>
      </c>
      <c r="Q112" s="63" t="s">
        <v>45</v>
      </c>
      <c r="R112" s="63" t="s">
        <v>45</v>
      </c>
      <c r="S112" s="109" t="s">
        <v>45</v>
      </c>
      <c r="T112" s="109" t="s">
        <v>45</v>
      </c>
      <c r="U112" s="63" t="s">
        <v>45</v>
      </c>
      <c r="V112" s="63" t="s">
        <v>45</v>
      </c>
      <c r="W112" s="109" t="s">
        <v>45</v>
      </c>
      <c r="X112" s="109" t="s">
        <v>45</v>
      </c>
      <c r="Y112" s="207"/>
      <c r="Z112" s="207"/>
    </row>
    <row r="113" spans="1:26" s="69" customFormat="1" ht="46.5" outlineLevel="1" x14ac:dyDescent="0.3">
      <c r="A113" s="120" t="s">
        <v>583</v>
      </c>
      <c r="B113" s="198"/>
      <c r="C113" s="77" t="s">
        <v>224</v>
      </c>
      <c r="D113" s="78" t="s">
        <v>202</v>
      </c>
      <c r="E113" s="81">
        <v>1</v>
      </c>
      <c r="F113" s="81">
        <v>1</v>
      </c>
      <c r="G113" s="198"/>
      <c r="H113" s="198"/>
      <c r="I113" s="127">
        <v>613</v>
      </c>
      <c r="J113" s="127">
        <v>613</v>
      </c>
      <c r="K113" s="63" t="s">
        <v>45</v>
      </c>
      <c r="L113" s="63" t="s">
        <v>45</v>
      </c>
      <c r="M113" s="127">
        <v>613</v>
      </c>
      <c r="N113" s="63"/>
      <c r="O113" s="63" t="s">
        <v>45</v>
      </c>
      <c r="P113" s="63" t="s">
        <v>45</v>
      </c>
      <c r="Q113" s="63" t="s">
        <v>45</v>
      </c>
      <c r="R113" s="63" t="s">
        <v>45</v>
      </c>
      <c r="S113" s="109" t="s">
        <v>45</v>
      </c>
      <c r="T113" s="109" t="s">
        <v>45</v>
      </c>
      <c r="U113" s="63" t="s">
        <v>45</v>
      </c>
      <c r="V113" s="63" t="s">
        <v>45</v>
      </c>
      <c r="W113" s="109" t="s">
        <v>45</v>
      </c>
      <c r="X113" s="109" t="s">
        <v>45</v>
      </c>
      <c r="Y113" s="207"/>
      <c r="Z113" s="207"/>
    </row>
    <row r="114" spans="1:26" s="69" customFormat="1" ht="46.5" outlineLevel="1" x14ac:dyDescent="0.3">
      <c r="A114" s="120" t="s">
        <v>584</v>
      </c>
      <c r="B114" s="198"/>
      <c r="C114" s="77" t="s">
        <v>225</v>
      </c>
      <c r="D114" s="78" t="s">
        <v>202</v>
      </c>
      <c r="E114" s="81">
        <v>1</v>
      </c>
      <c r="F114" s="81">
        <v>1</v>
      </c>
      <c r="G114" s="198"/>
      <c r="H114" s="198"/>
      <c r="I114" s="127">
        <v>613</v>
      </c>
      <c r="J114" s="127">
        <v>613</v>
      </c>
      <c r="K114" s="63" t="s">
        <v>45</v>
      </c>
      <c r="L114" s="63" t="s">
        <v>45</v>
      </c>
      <c r="M114" s="127">
        <v>613</v>
      </c>
      <c r="N114" s="63"/>
      <c r="O114" s="63" t="s">
        <v>45</v>
      </c>
      <c r="P114" s="63" t="s">
        <v>45</v>
      </c>
      <c r="Q114" s="63" t="s">
        <v>45</v>
      </c>
      <c r="R114" s="63" t="s">
        <v>45</v>
      </c>
      <c r="S114" s="109" t="s">
        <v>45</v>
      </c>
      <c r="T114" s="109" t="s">
        <v>45</v>
      </c>
      <c r="U114" s="63" t="s">
        <v>45</v>
      </c>
      <c r="V114" s="63" t="s">
        <v>45</v>
      </c>
      <c r="W114" s="109" t="s">
        <v>45</v>
      </c>
      <c r="X114" s="109" t="s">
        <v>45</v>
      </c>
      <c r="Y114" s="207"/>
      <c r="Z114" s="207"/>
    </row>
    <row r="115" spans="1:26" s="69" customFormat="1" ht="46.5" outlineLevel="1" x14ac:dyDescent="0.3">
      <c r="A115" s="120" t="s">
        <v>585</v>
      </c>
      <c r="B115" s="198"/>
      <c r="C115" s="77" t="s">
        <v>226</v>
      </c>
      <c r="D115" s="78" t="s">
        <v>202</v>
      </c>
      <c r="E115" s="81">
        <v>1</v>
      </c>
      <c r="F115" s="81">
        <v>1</v>
      </c>
      <c r="G115" s="198"/>
      <c r="H115" s="198"/>
      <c r="I115" s="127">
        <v>613</v>
      </c>
      <c r="J115" s="127">
        <v>613</v>
      </c>
      <c r="K115" s="63" t="s">
        <v>45</v>
      </c>
      <c r="L115" s="63" t="s">
        <v>45</v>
      </c>
      <c r="M115" s="127">
        <v>613</v>
      </c>
      <c r="N115" s="63"/>
      <c r="O115" s="63" t="s">
        <v>45</v>
      </c>
      <c r="P115" s="63" t="s">
        <v>45</v>
      </c>
      <c r="Q115" s="63" t="s">
        <v>45</v>
      </c>
      <c r="R115" s="63" t="s">
        <v>45</v>
      </c>
      <c r="S115" s="109" t="s">
        <v>45</v>
      </c>
      <c r="T115" s="109" t="s">
        <v>45</v>
      </c>
      <c r="U115" s="63" t="s">
        <v>45</v>
      </c>
      <c r="V115" s="63" t="s">
        <v>45</v>
      </c>
      <c r="W115" s="109" t="s">
        <v>45</v>
      </c>
      <c r="X115" s="109" t="s">
        <v>45</v>
      </c>
      <c r="Y115" s="207"/>
      <c r="Z115" s="207"/>
    </row>
    <row r="116" spans="1:26" s="69" customFormat="1" ht="46.5" outlineLevel="1" x14ac:dyDescent="0.3">
      <c r="A116" s="120" t="s">
        <v>586</v>
      </c>
      <c r="B116" s="198"/>
      <c r="C116" s="77" t="s">
        <v>227</v>
      </c>
      <c r="D116" s="78" t="s">
        <v>202</v>
      </c>
      <c r="E116" s="81">
        <v>1</v>
      </c>
      <c r="F116" s="81">
        <v>1</v>
      </c>
      <c r="G116" s="198"/>
      <c r="H116" s="198"/>
      <c r="I116" s="127">
        <v>613</v>
      </c>
      <c r="J116" s="127">
        <v>613</v>
      </c>
      <c r="K116" s="63" t="s">
        <v>45</v>
      </c>
      <c r="L116" s="63" t="s">
        <v>45</v>
      </c>
      <c r="M116" s="127">
        <v>613</v>
      </c>
      <c r="N116" s="63"/>
      <c r="O116" s="63" t="s">
        <v>45</v>
      </c>
      <c r="P116" s="63" t="s">
        <v>45</v>
      </c>
      <c r="Q116" s="63" t="s">
        <v>45</v>
      </c>
      <c r="R116" s="63" t="s">
        <v>45</v>
      </c>
      <c r="S116" s="109" t="s">
        <v>45</v>
      </c>
      <c r="T116" s="109" t="s">
        <v>45</v>
      </c>
      <c r="U116" s="63" t="s">
        <v>45</v>
      </c>
      <c r="V116" s="63" t="s">
        <v>45</v>
      </c>
      <c r="W116" s="109" t="s">
        <v>45</v>
      </c>
      <c r="X116" s="109" t="s">
        <v>45</v>
      </c>
      <c r="Y116" s="207"/>
      <c r="Z116" s="207"/>
    </row>
    <row r="117" spans="1:26" s="69" customFormat="1" ht="46.5" outlineLevel="1" x14ac:dyDescent="0.3">
      <c r="A117" s="120" t="s">
        <v>587</v>
      </c>
      <c r="B117" s="198"/>
      <c r="C117" s="77" t="s">
        <v>228</v>
      </c>
      <c r="D117" s="78" t="s">
        <v>202</v>
      </c>
      <c r="E117" s="81">
        <v>1</v>
      </c>
      <c r="F117" s="81">
        <v>1</v>
      </c>
      <c r="G117" s="198"/>
      <c r="H117" s="198"/>
      <c r="I117" s="127">
        <v>613</v>
      </c>
      <c r="J117" s="127">
        <v>613</v>
      </c>
      <c r="K117" s="63" t="s">
        <v>45</v>
      </c>
      <c r="L117" s="63" t="s">
        <v>45</v>
      </c>
      <c r="M117" s="127">
        <v>613</v>
      </c>
      <c r="N117" s="63"/>
      <c r="O117" s="63" t="s">
        <v>45</v>
      </c>
      <c r="P117" s="63" t="s">
        <v>45</v>
      </c>
      <c r="Q117" s="63" t="s">
        <v>45</v>
      </c>
      <c r="R117" s="63" t="s">
        <v>45</v>
      </c>
      <c r="S117" s="109" t="s">
        <v>45</v>
      </c>
      <c r="T117" s="109" t="s">
        <v>45</v>
      </c>
      <c r="U117" s="63" t="s">
        <v>45</v>
      </c>
      <c r="V117" s="63" t="s">
        <v>45</v>
      </c>
      <c r="W117" s="109" t="s">
        <v>45</v>
      </c>
      <c r="X117" s="109" t="s">
        <v>45</v>
      </c>
      <c r="Y117" s="207"/>
      <c r="Z117" s="207"/>
    </row>
    <row r="118" spans="1:26" s="69" customFormat="1" ht="46.5" outlineLevel="1" x14ac:dyDescent="0.3">
      <c r="A118" s="120" t="s">
        <v>588</v>
      </c>
      <c r="B118" s="198"/>
      <c r="C118" s="77" t="s">
        <v>229</v>
      </c>
      <c r="D118" s="78" t="s">
        <v>202</v>
      </c>
      <c r="E118" s="81">
        <v>1</v>
      </c>
      <c r="F118" s="81">
        <v>1</v>
      </c>
      <c r="G118" s="198"/>
      <c r="H118" s="198"/>
      <c r="I118" s="127">
        <v>613</v>
      </c>
      <c r="J118" s="127">
        <v>613</v>
      </c>
      <c r="K118" s="63" t="s">
        <v>45</v>
      </c>
      <c r="L118" s="63" t="s">
        <v>45</v>
      </c>
      <c r="M118" s="127">
        <v>613</v>
      </c>
      <c r="N118" s="63"/>
      <c r="O118" s="63" t="s">
        <v>45</v>
      </c>
      <c r="P118" s="63" t="s">
        <v>45</v>
      </c>
      <c r="Q118" s="63" t="s">
        <v>45</v>
      </c>
      <c r="R118" s="63" t="s">
        <v>45</v>
      </c>
      <c r="S118" s="109" t="s">
        <v>45</v>
      </c>
      <c r="T118" s="109" t="s">
        <v>45</v>
      </c>
      <c r="U118" s="63" t="s">
        <v>45</v>
      </c>
      <c r="V118" s="63" t="s">
        <v>45</v>
      </c>
      <c r="W118" s="109" t="s">
        <v>45</v>
      </c>
      <c r="X118" s="109" t="s">
        <v>45</v>
      </c>
      <c r="Y118" s="207"/>
      <c r="Z118" s="207"/>
    </row>
    <row r="119" spans="1:26" s="69" customFormat="1" ht="46.5" outlineLevel="1" x14ac:dyDescent="0.3">
      <c r="A119" s="120" t="s">
        <v>589</v>
      </c>
      <c r="B119" s="198"/>
      <c r="C119" s="77" t="s">
        <v>230</v>
      </c>
      <c r="D119" s="78" t="s">
        <v>202</v>
      </c>
      <c r="E119" s="81">
        <v>1</v>
      </c>
      <c r="F119" s="81">
        <v>1</v>
      </c>
      <c r="G119" s="198"/>
      <c r="H119" s="198"/>
      <c r="I119" s="127">
        <v>613</v>
      </c>
      <c r="J119" s="127">
        <v>613</v>
      </c>
      <c r="K119" s="63" t="s">
        <v>45</v>
      </c>
      <c r="L119" s="63" t="s">
        <v>45</v>
      </c>
      <c r="M119" s="127">
        <v>613</v>
      </c>
      <c r="N119" s="63"/>
      <c r="O119" s="63" t="s">
        <v>45</v>
      </c>
      <c r="P119" s="63" t="s">
        <v>45</v>
      </c>
      <c r="Q119" s="63" t="s">
        <v>45</v>
      </c>
      <c r="R119" s="63" t="s">
        <v>45</v>
      </c>
      <c r="S119" s="109" t="s">
        <v>45</v>
      </c>
      <c r="T119" s="109" t="s">
        <v>45</v>
      </c>
      <c r="U119" s="63" t="s">
        <v>45</v>
      </c>
      <c r="V119" s="63" t="s">
        <v>45</v>
      </c>
      <c r="W119" s="109" t="s">
        <v>45</v>
      </c>
      <c r="X119" s="109" t="s">
        <v>45</v>
      </c>
      <c r="Y119" s="207"/>
      <c r="Z119" s="207"/>
    </row>
    <row r="120" spans="1:26" s="69" customFormat="1" ht="46.5" outlineLevel="1" x14ac:dyDescent="0.3">
      <c r="A120" s="120" t="s">
        <v>590</v>
      </c>
      <c r="B120" s="198"/>
      <c r="C120" s="77" t="s">
        <v>231</v>
      </c>
      <c r="D120" s="78" t="s">
        <v>202</v>
      </c>
      <c r="E120" s="81">
        <v>1</v>
      </c>
      <c r="F120" s="81">
        <v>1</v>
      </c>
      <c r="G120" s="198"/>
      <c r="H120" s="198"/>
      <c r="I120" s="127">
        <v>613</v>
      </c>
      <c r="J120" s="127">
        <v>613</v>
      </c>
      <c r="K120" s="63" t="s">
        <v>45</v>
      </c>
      <c r="L120" s="63" t="s">
        <v>45</v>
      </c>
      <c r="M120" s="127">
        <v>613</v>
      </c>
      <c r="N120" s="64"/>
      <c r="O120" s="63" t="s">
        <v>45</v>
      </c>
      <c r="P120" s="63" t="s">
        <v>45</v>
      </c>
      <c r="Q120" s="63" t="s">
        <v>45</v>
      </c>
      <c r="R120" s="63" t="s">
        <v>45</v>
      </c>
      <c r="S120" s="109" t="s">
        <v>45</v>
      </c>
      <c r="T120" s="109" t="s">
        <v>45</v>
      </c>
      <c r="U120" s="63" t="s">
        <v>45</v>
      </c>
      <c r="V120" s="63" t="s">
        <v>45</v>
      </c>
      <c r="W120" s="109" t="s">
        <v>45</v>
      </c>
      <c r="X120" s="109" t="s">
        <v>45</v>
      </c>
      <c r="Y120" s="207"/>
      <c r="Z120" s="207"/>
    </row>
    <row r="121" spans="1:26" s="69" customFormat="1" ht="46.5" outlineLevel="1" x14ac:dyDescent="0.3">
      <c r="A121" s="120" t="s">
        <v>591</v>
      </c>
      <c r="B121" s="198"/>
      <c r="C121" s="77" t="s">
        <v>232</v>
      </c>
      <c r="D121" s="78" t="s">
        <v>202</v>
      </c>
      <c r="E121" s="81">
        <v>1</v>
      </c>
      <c r="F121" s="81">
        <v>1</v>
      </c>
      <c r="G121" s="198"/>
      <c r="H121" s="198"/>
      <c r="I121" s="127">
        <v>613</v>
      </c>
      <c r="J121" s="127">
        <v>613</v>
      </c>
      <c r="K121" s="63" t="s">
        <v>45</v>
      </c>
      <c r="L121" s="63" t="s">
        <v>45</v>
      </c>
      <c r="M121" s="127">
        <v>613</v>
      </c>
      <c r="N121" s="64"/>
      <c r="O121" s="63" t="s">
        <v>45</v>
      </c>
      <c r="P121" s="63" t="s">
        <v>45</v>
      </c>
      <c r="Q121" s="63" t="s">
        <v>45</v>
      </c>
      <c r="R121" s="63" t="s">
        <v>45</v>
      </c>
      <c r="S121" s="109" t="s">
        <v>45</v>
      </c>
      <c r="T121" s="109" t="s">
        <v>45</v>
      </c>
      <c r="U121" s="63" t="s">
        <v>45</v>
      </c>
      <c r="V121" s="63" t="s">
        <v>45</v>
      </c>
      <c r="W121" s="109" t="s">
        <v>45</v>
      </c>
      <c r="X121" s="109" t="s">
        <v>45</v>
      </c>
      <c r="Y121" s="207"/>
      <c r="Z121" s="207"/>
    </row>
    <row r="122" spans="1:26" s="69" customFormat="1" ht="46.5" outlineLevel="1" x14ac:dyDescent="0.3">
      <c r="A122" s="120" t="s">
        <v>592</v>
      </c>
      <c r="B122" s="198"/>
      <c r="C122" s="77" t="s">
        <v>233</v>
      </c>
      <c r="D122" s="78" t="s">
        <v>202</v>
      </c>
      <c r="E122" s="81">
        <v>1</v>
      </c>
      <c r="F122" s="81">
        <v>1</v>
      </c>
      <c r="G122" s="198"/>
      <c r="H122" s="198"/>
      <c r="I122" s="127">
        <v>613</v>
      </c>
      <c r="J122" s="127">
        <v>613</v>
      </c>
      <c r="K122" s="63" t="s">
        <v>45</v>
      </c>
      <c r="L122" s="63" t="s">
        <v>45</v>
      </c>
      <c r="M122" s="127">
        <v>613</v>
      </c>
      <c r="N122" s="64"/>
      <c r="O122" s="63" t="s">
        <v>45</v>
      </c>
      <c r="P122" s="63" t="s">
        <v>45</v>
      </c>
      <c r="Q122" s="63" t="s">
        <v>45</v>
      </c>
      <c r="R122" s="63" t="s">
        <v>45</v>
      </c>
      <c r="S122" s="109" t="s">
        <v>45</v>
      </c>
      <c r="T122" s="109" t="s">
        <v>45</v>
      </c>
      <c r="U122" s="63" t="s">
        <v>45</v>
      </c>
      <c r="V122" s="63" t="s">
        <v>45</v>
      </c>
      <c r="W122" s="109" t="s">
        <v>45</v>
      </c>
      <c r="X122" s="109" t="s">
        <v>45</v>
      </c>
      <c r="Y122" s="207"/>
      <c r="Z122" s="207"/>
    </row>
    <row r="123" spans="1:26" s="69" customFormat="1" ht="46.5" outlineLevel="1" x14ac:dyDescent="0.3">
      <c r="A123" s="120" t="s">
        <v>593</v>
      </c>
      <c r="B123" s="198"/>
      <c r="C123" s="77" t="s">
        <v>234</v>
      </c>
      <c r="D123" s="78" t="s">
        <v>202</v>
      </c>
      <c r="E123" s="81">
        <v>1</v>
      </c>
      <c r="F123" s="81">
        <v>1</v>
      </c>
      <c r="G123" s="198"/>
      <c r="H123" s="198"/>
      <c r="I123" s="127">
        <v>613</v>
      </c>
      <c r="J123" s="127">
        <v>613</v>
      </c>
      <c r="K123" s="63" t="s">
        <v>45</v>
      </c>
      <c r="L123" s="63" t="s">
        <v>45</v>
      </c>
      <c r="M123" s="127">
        <v>613</v>
      </c>
      <c r="N123" s="64"/>
      <c r="O123" s="63" t="s">
        <v>45</v>
      </c>
      <c r="P123" s="63" t="s">
        <v>45</v>
      </c>
      <c r="Q123" s="63" t="s">
        <v>45</v>
      </c>
      <c r="R123" s="63" t="s">
        <v>45</v>
      </c>
      <c r="S123" s="109" t="s">
        <v>45</v>
      </c>
      <c r="T123" s="109" t="s">
        <v>45</v>
      </c>
      <c r="U123" s="63" t="s">
        <v>45</v>
      </c>
      <c r="V123" s="63" t="s">
        <v>45</v>
      </c>
      <c r="W123" s="109" t="s">
        <v>45</v>
      </c>
      <c r="X123" s="109" t="s">
        <v>45</v>
      </c>
      <c r="Y123" s="207"/>
      <c r="Z123" s="207"/>
    </row>
    <row r="124" spans="1:26" s="69" customFormat="1" ht="46.5" outlineLevel="1" x14ac:dyDescent="0.3">
      <c r="A124" s="120" t="s">
        <v>594</v>
      </c>
      <c r="B124" s="198"/>
      <c r="C124" s="77" t="s">
        <v>235</v>
      </c>
      <c r="D124" s="78" t="s">
        <v>202</v>
      </c>
      <c r="E124" s="81">
        <v>1</v>
      </c>
      <c r="F124" s="81">
        <v>1</v>
      </c>
      <c r="G124" s="198"/>
      <c r="H124" s="198"/>
      <c r="I124" s="127">
        <v>613</v>
      </c>
      <c r="J124" s="127">
        <v>613</v>
      </c>
      <c r="K124" s="63" t="s">
        <v>45</v>
      </c>
      <c r="L124" s="63" t="s">
        <v>45</v>
      </c>
      <c r="M124" s="127">
        <v>613</v>
      </c>
      <c r="N124" s="64"/>
      <c r="O124" s="63" t="s">
        <v>45</v>
      </c>
      <c r="P124" s="63" t="s">
        <v>45</v>
      </c>
      <c r="Q124" s="63" t="s">
        <v>45</v>
      </c>
      <c r="R124" s="63" t="s">
        <v>45</v>
      </c>
      <c r="S124" s="109" t="s">
        <v>45</v>
      </c>
      <c r="T124" s="109" t="s">
        <v>45</v>
      </c>
      <c r="U124" s="63" t="s">
        <v>45</v>
      </c>
      <c r="V124" s="63" t="s">
        <v>45</v>
      </c>
      <c r="W124" s="109" t="s">
        <v>45</v>
      </c>
      <c r="X124" s="109" t="s">
        <v>45</v>
      </c>
      <c r="Y124" s="207"/>
      <c r="Z124" s="207"/>
    </row>
    <row r="125" spans="1:26" s="69" customFormat="1" ht="46.5" outlineLevel="1" x14ac:dyDescent="0.3">
      <c r="A125" s="120" t="s">
        <v>595</v>
      </c>
      <c r="B125" s="198"/>
      <c r="C125" s="77" t="s">
        <v>236</v>
      </c>
      <c r="D125" s="78" t="s">
        <v>202</v>
      </c>
      <c r="E125" s="81">
        <v>1</v>
      </c>
      <c r="F125" s="81">
        <v>1</v>
      </c>
      <c r="G125" s="198"/>
      <c r="H125" s="198"/>
      <c r="I125" s="127">
        <v>613</v>
      </c>
      <c r="J125" s="127">
        <v>613</v>
      </c>
      <c r="K125" s="63" t="s">
        <v>45</v>
      </c>
      <c r="L125" s="63" t="s">
        <v>45</v>
      </c>
      <c r="M125" s="127">
        <v>613</v>
      </c>
      <c r="N125" s="64"/>
      <c r="O125" s="63" t="s">
        <v>45</v>
      </c>
      <c r="P125" s="63" t="s">
        <v>45</v>
      </c>
      <c r="Q125" s="63" t="s">
        <v>45</v>
      </c>
      <c r="R125" s="63" t="s">
        <v>45</v>
      </c>
      <c r="S125" s="109" t="s">
        <v>45</v>
      </c>
      <c r="T125" s="109" t="s">
        <v>45</v>
      </c>
      <c r="U125" s="63" t="s">
        <v>45</v>
      </c>
      <c r="V125" s="63" t="s">
        <v>45</v>
      </c>
      <c r="W125" s="109" t="s">
        <v>45</v>
      </c>
      <c r="X125" s="109" t="s">
        <v>45</v>
      </c>
      <c r="Y125" s="207"/>
      <c r="Z125" s="207"/>
    </row>
    <row r="126" spans="1:26" s="69" customFormat="1" ht="46.5" outlineLevel="1" x14ac:dyDescent="0.3">
      <c r="A126" s="120" t="s">
        <v>596</v>
      </c>
      <c r="B126" s="198"/>
      <c r="C126" s="77" t="s">
        <v>237</v>
      </c>
      <c r="D126" s="78" t="s">
        <v>202</v>
      </c>
      <c r="E126" s="81">
        <v>1</v>
      </c>
      <c r="F126" s="81">
        <v>1</v>
      </c>
      <c r="G126" s="198"/>
      <c r="H126" s="198"/>
      <c r="I126" s="127">
        <v>613</v>
      </c>
      <c r="J126" s="127">
        <v>613</v>
      </c>
      <c r="K126" s="63" t="s">
        <v>45</v>
      </c>
      <c r="L126" s="63" t="s">
        <v>45</v>
      </c>
      <c r="M126" s="127">
        <v>613</v>
      </c>
      <c r="N126" s="64"/>
      <c r="O126" s="63" t="s">
        <v>45</v>
      </c>
      <c r="P126" s="63" t="s">
        <v>45</v>
      </c>
      <c r="Q126" s="63" t="s">
        <v>45</v>
      </c>
      <c r="R126" s="63" t="s">
        <v>45</v>
      </c>
      <c r="S126" s="109" t="s">
        <v>45</v>
      </c>
      <c r="T126" s="109" t="s">
        <v>45</v>
      </c>
      <c r="U126" s="63" t="s">
        <v>45</v>
      </c>
      <c r="V126" s="63" t="s">
        <v>45</v>
      </c>
      <c r="W126" s="109" t="s">
        <v>45</v>
      </c>
      <c r="X126" s="109" t="s">
        <v>45</v>
      </c>
      <c r="Y126" s="207"/>
      <c r="Z126" s="207"/>
    </row>
    <row r="127" spans="1:26" s="69" customFormat="1" ht="23.25" x14ac:dyDescent="0.3">
      <c r="A127" s="119" t="s">
        <v>597</v>
      </c>
      <c r="B127" s="198"/>
      <c r="C127" s="74" t="s">
        <v>238</v>
      </c>
      <c r="D127" s="78"/>
      <c r="E127" s="76">
        <f>SUM(E128:E150)</f>
        <v>23</v>
      </c>
      <c r="F127" s="76">
        <f>SUM(F128:F150)</f>
        <v>23</v>
      </c>
      <c r="G127" s="198"/>
      <c r="H127" s="198"/>
      <c r="I127" s="125">
        <f>SUM(I128:I150)</f>
        <v>16146</v>
      </c>
      <c r="J127" s="125">
        <f>SUM(J128:J150)</f>
        <v>16146</v>
      </c>
      <c r="K127" s="63" t="s">
        <v>45</v>
      </c>
      <c r="L127" s="63" t="s">
        <v>45</v>
      </c>
      <c r="M127" s="125">
        <f>SUM(M128:M150)</f>
        <v>16146</v>
      </c>
      <c r="N127" s="64"/>
      <c r="O127" s="63" t="s">
        <v>45</v>
      </c>
      <c r="P127" s="63" t="s">
        <v>45</v>
      </c>
      <c r="Q127" s="72"/>
      <c r="R127" s="63"/>
      <c r="S127" s="134"/>
      <c r="T127" s="134"/>
      <c r="U127" s="104"/>
      <c r="V127" s="104"/>
      <c r="W127" s="73"/>
      <c r="X127" s="73"/>
      <c r="Y127" s="207"/>
      <c r="Z127" s="207"/>
    </row>
    <row r="128" spans="1:26" s="69" customFormat="1" ht="46.5" outlineLevel="1" x14ac:dyDescent="0.3">
      <c r="A128" s="120" t="s">
        <v>598</v>
      </c>
      <c r="B128" s="198"/>
      <c r="C128" s="77" t="s">
        <v>239</v>
      </c>
      <c r="D128" s="78" t="s">
        <v>202</v>
      </c>
      <c r="E128" s="81">
        <v>1</v>
      </c>
      <c r="F128" s="81">
        <v>1</v>
      </c>
      <c r="G128" s="198"/>
      <c r="H128" s="198"/>
      <c r="I128" s="127">
        <v>702</v>
      </c>
      <c r="J128" s="127">
        <v>702</v>
      </c>
      <c r="K128" s="63" t="s">
        <v>45</v>
      </c>
      <c r="L128" s="63" t="s">
        <v>45</v>
      </c>
      <c r="M128" s="127">
        <v>702</v>
      </c>
      <c r="N128" s="64"/>
      <c r="O128" s="63" t="s">
        <v>45</v>
      </c>
      <c r="P128" s="63" t="s">
        <v>45</v>
      </c>
      <c r="Q128" s="63" t="s">
        <v>45</v>
      </c>
      <c r="R128" s="63" t="s">
        <v>45</v>
      </c>
      <c r="S128" s="109" t="s">
        <v>45</v>
      </c>
      <c r="T128" s="109" t="s">
        <v>45</v>
      </c>
      <c r="U128" s="63" t="s">
        <v>45</v>
      </c>
      <c r="V128" s="63" t="s">
        <v>45</v>
      </c>
      <c r="W128" s="109" t="s">
        <v>45</v>
      </c>
      <c r="X128" s="109" t="s">
        <v>45</v>
      </c>
      <c r="Y128" s="207"/>
      <c r="Z128" s="207"/>
    </row>
    <row r="129" spans="1:26" s="69" customFormat="1" ht="46.5" outlineLevel="1" x14ac:dyDescent="0.3">
      <c r="A129" s="120" t="s">
        <v>599</v>
      </c>
      <c r="B129" s="198"/>
      <c r="C129" s="77" t="s">
        <v>240</v>
      </c>
      <c r="D129" s="78" t="s">
        <v>202</v>
      </c>
      <c r="E129" s="81">
        <v>1</v>
      </c>
      <c r="F129" s="81">
        <v>1</v>
      </c>
      <c r="G129" s="198"/>
      <c r="H129" s="198"/>
      <c r="I129" s="127">
        <v>702</v>
      </c>
      <c r="J129" s="127">
        <v>702</v>
      </c>
      <c r="K129" s="63" t="s">
        <v>45</v>
      </c>
      <c r="L129" s="63" t="s">
        <v>45</v>
      </c>
      <c r="M129" s="127">
        <v>702</v>
      </c>
      <c r="N129" s="64"/>
      <c r="O129" s="63" t="s">
        <v>45</v>
      </c>
      <c r="P129" s="63" t="s">
        <v>45</v>
      </c>
      <c r="Q129" s="63" t="s">
        <v>45</v>
      </c>
      <c r="R129" s="63" t="s">
        <v>45</v>
      </c>
      <c r="S129" s="109" t="s">
        <v>45</v>
      </c>
      <c r="T129" s="109" t="s">
        <v>45</v>
      </c>
      <c r="U129" s="63" t="s">
        <v>45</v>
      </c>
      <c r="V129" s="63" t="s">
        <v>45</v>
      </c>
      <c r="W129" s="109" t="s">
        <v>45</v>
      </c>
      <c r="X129" s="109" t="s">
        <v>45</v>
      </c>
      <c r="Y129" s="207"/>
      <c r="Z129" s="207"/>
    </row>
    <row r="130" spans="1:26" s="69" customFormat="1" ht="46.5" outlineLevel="1" x14ac:dyDescent="0.3">
      <c r="A130" s="120" t="s">
        <v>600</v>
      </c>
      <c r="B130" s="198"/>
      <c r="C130" s="77" t="s">
        <v>241</v>
      </c>
      <c r="D130" s="78" t="s">
        <v>202</v>
      </c>
      <c r="E130" s="81">
        <v>1</v>
      </c>
      <c r="F130" s="81">
        <v>1</v>
      </c>
      <c r="G130" s="198"/>
      <c r="H130" s="198"/>
      <c r="I130" s="127">
        <v>702</v>
      </c>
      <c r="J130" s="127">
        <v>702</v>
      </c>
      <c r="K130" s="63" t="s">
        <v>45</v>
      </c>
      <c r="L130" s="63" t="s">
        <v>45</v>
      </c>
      <c r="M130" s="127">
        <v>702</v>
      </c>
      <c r="N130" s="64"/>
      <c r="O130" s="63" t="s">
        <v>45</v>
      </c>
      <c r="P130" s="63" t="s">
        <v>45</v>
      </c>
      <c r="Q130" s="63" t="s">
        <v>45</v>
      </c>
      <c r="R130" s="63" t="s">
        <v>45</v>
      </c>
      <c r="S130" s="109" t="s">
        <v>45</v>
      </c>
      <c r="T130" s="109" t="s">
        <v>45</v>
      </c>
      <c r="U130" s="63" t="s">
        <v>45</v>
      </c>
      <c r="V130" s="63" t="s">
        <v>45</v>
      </c>
      <c r="W130" s="109" t="s">
        <v>45</v>
      </c>
      <c r="X130" s="109" t="s">
        <v>45</v>
      </c>
      <c r="Y130" s="207"/>
      <c r="Z130" s="207"/>
    </row>
    <row r="131" spans="1:26" s="69" customFormat="1" ht="46.5" outlineLevel="1" x14ac:dyDescent="0.3">
      <c r="A131" s="120" t="s">
        <v>601</v>
      </c>
      <c r="B131" s="198"/>
      <c r="C131" s="77" t="s">
        <v>242</v>
      </c>
      <c r="D131" s="78" t="s">
        <v>202</v>
      </c>
      <c r="E131" s="81">
        <v>1</v>
      </c>
      <c r="F131" s="81">
        <v>1</v>
      </c>
      <c r="G131" s="198"/>
      <c r="H131" s="198"/>
      <c r="I131" s="127">
        <v>702</v>
      </c>
      <c r="J131" s="127">
        <v>702</v>
      </c>
      <c r="K131" s="63" t="s">
        <v>45</v>
      </c>
      <c r="L131" s="63" t="s">
        <v>45</v>
      </c>
      <c r="M131" s="127">
        <v>702</v>
      </c>
      <c r="N131" s="64"/>
      <c r="O131" s="63" t="s">
        <v>45</v>
      </c>
      <c r="P131" s="63" t="s">
        <v>45</v>
      </c>
      <c r="Q131" s="63" t="s">
        <v>45</v>
      </c>
      <c r="R131" s="63" t="s">
        <v>45</v>
      </c>
      <c r="S131" s="109" t="s">
        <v>45</v>
      </c>
      <c r="T131" s="109" t="s">
        <v>45</v>
      </c>
      <c r="U131" s="63" t="s">
        <v>45</v>
      </c>
      <c r="V131" s="63" t="s">
        <v>45</v>
      </c>
      <c r="W131" s="109" t="s">
        <v>45</v>
      </c>
      <c r="X131" s="109" t="s">
        <v>45</v>
      </c>
      <c r="Y131" s="207"/>
      <c r="Z131" s="207"/>
    </row>
    <row r="132" spans="1:26" s="69" customFormat="1" ht="46.5" outlineLevel="1" x14ac:dyDescent="0.3">
      <c r="A132" s="120" t="s">
        <v>602</v>
      </c>
      <c r="B132" s="198"/>
      <c r="C132" s="77" t="s">
        <v>243</v>
      </c>
      <c r="D132" s="78" t="s">
        <v>202</v>
      </c>
      <c r="E132" s="81">
        <v>1</v>
      </c>
      <c r="F132" s="81">
        <v>1</v>
      </c>
      <c r="G132" s="198"/>
      <c r="H132" s="198"/>
      <c r="I132" s="127">
        <v>702</v>
      </c>
      <c r="J132" s="127">
        <v>702</v>
      </c>
      <c r="K132" s="63" t="s">
        <v>45</v>
      </c>
      <c r="L132" s="63" t="s">
        <v>45</v>
      </c>
      <c r="M132" s="127">
        <v>702</v>
      </c>
      <c r="N132" s="64"/>
      <c r="O132" s="63" t="s">
        <v>45</v>
      </c>
      <c r="P132" s="63" t="s">
        <v>45</v>
      </c>
      <c r="Q132" s="63" t="s">
        <v>45</v>
      </c>
      <c r="R132" s="63" t="s">
        <v>45</v>
      </c>
      <c r="S132" s="109" t="s">
        <v>45</v>
      </c>
      <c r="T132" s="109" t="s">
        <v>45</v>
      </c>
      <c r="U132" s="63" t="s">
        <v>45</v>
      </c>
      <c r="V132" s="63" t="s">
        <v>45</v>
      </c>
      <c r="W132" s="109" t="s">
        <v>45</v>
      </c>
      <c r="X132" s="109" t="s">
        <v>45</v>
      </c>
      <c r="Y132" s="207"/>
      <c r="Z132" s="207"/>
    </row>
    <row r="133" spans="1:26" s="69" customFormat="1" ht="46.5" outlineLevel="1" x14ac:dyDescent="0.3">
      <c r="A133" s="120" t="s">
        <v>603</v>
      </c>
      <c r="B133" s="198"/>
      <c r="C133" s="77" t="s">
        <v>244</v>
      </c>
      <c r="D133" s="78" t="s">
        <v>202</v>
      </c>
      <c r="E133" s="81">
        <v>1</v>
      </c>
      <c r="F133" s="81">
        <v>1</v>
      </c>
      <c r="G133" s="198"/>
      <c r="H133" s="198"/>
      <c r="I133" s="127">
        <v>702</v>
      </c>
      <c r="J133" s="127">
        <v>702</v>
      </c>
      <c r="K133" s="63" t="s">
        <v>45</v>
      </c>
      <c r="L133" s="63" t="s">
        <v>45</v>
      </c>
      <c r="M133" s="127">
        <v>702</v>
      </c>
      <c r="N133" s="64"/>
      <c r="O133" s="63" t="s">
        <v>45</v>
      </c>
      <c r="P133" s="63" t="s">
        <v>45</v>
      </c>
      <c r="Q133" s="63" t="s">
        <v>45</v>
      </c>
      <c r="R133" s="63" t="s">
        <v>45</v>
      </c>
      <c r="S133" s="109" t="s">
        <v>45</v>
      </c>
      <c r="T133" s="109" t="s">
        <v>45</v>
      </c>
      <c r="U133" s="63" t="s">
        <v>45</v>
      </c>
      <c r="V133" s="63" t="s">
        <v>45</v>
      </c>
      <c r="W133" s="109" t="s">
        <v>45</v>
      </c>
      <c r="X133" s="109" t="s">
        <v>45</v>
      </c>
      <c r="Y133" s="207"/>
      <c r="Z133" s="207"/>
    </row>
    <row r="134" spans="1:26" s="69" customFormat="1" ht="46.5" outlineLevel="1" x14ac:dyDescent="0.3">
      <c r="A134" s="120" t="s">
        <v>604</v>
      </c>
      <c r="B134" s="198"/>
      <c r="C134" s="77" t="s">
        <v>245</v>
      </c>
      <c r="D134" s="78" t="s">
        <v>202</v>
      </c>
      <c r="E134" s="81">
        <v>1</v>
      </c>
      <c r="F134" s="81">
        <v>1</v>
      </c>
      <c r="G134" s="198"/>
      <c r="H134" s="198"/>
      <c r="I134" s="127">
        <v>702</v>
      </c>
      <c r="J134" s="127">
        <v>702</v>
      </c>
      <c r="K134" s="63" t="s">
        <v>45</v>
      </c>
      <c r="L134" s="63" t="s">
        <v>45</v>
      </c>
      <c r="M134" s="127">
        <v>702</v>
      </c>
      <c r="N134" s="64"/>
      <c r="O134" s="63" t="s">
        <v>45</v>
      </c>
      <c r="P134" s="63" t="s">
        <v>45</v>
      </c>
      <c r="Q134" s="63" t="s">
        <v>45</v>
      </c>
      <c r="R134" s="63" t="s">
        <v>45</v>
      </c>
      <c r="S134" s="109" t="s">
        <v>45</v>
      </c>
      <c r="T134" s="109" t="s">
        <v>45</v>
      </c>
      <c r="U134" s="63" t="s">
        <v>45</v>
      </c>
      <c r="V134" s="63" t="s">
        <v>45</v>
      </c>
      <c r="W134" s="109" t="s">
        <v>45</v>
      </c>
      <c r="X134" s="109" t="s">
        <v>45</v>
      </c>
      <c r="Y134" s="207"/>
      <c r="Z134" s="207"/>
    </row>
    <row r="135" spans="1:26" s="69" customFormat="1" ht="46.5" outlineLevel="1" x14ac:dyDescent="0.3">
      <c r="A135" s="120" t="s">
        <v>605</v>
      </c>
      <c r="B135" s="198"/>
      <c r="C135" s="77" t="s">
        <v>246</v>
      </c>
      <c r="D135" s="78" t="s">
        <v>202</v>
      </c>
      <c r="E135" s="81">
        <v>1</v>
      </c>
      <c r="F135" s="81">
        <v>1</v>
      </c>
      <c r="G135" s="198"/>
      <c r="H135" s="198"/>
      <c r="I135" s="127">
        <v>702</v>
      </c>
      <c r="J135" s="127">
        <v>702</v>
      </c>
      <c r="K135" s="63" t="s">
        <v>45</v>
      </c>
      <c r="L135" s="63" t="s">
        <v>45</v>
      </c>
      <c r="M135" s="127">
        <v>702</v>
      </c>
      <c r="N135" s="64"/>
      <c r="O135" s="63" t="s">
        <v>45</v>
      </c>
      <c r="P135" s="63" t="s">
        <v>45</v>
      </c>
      <c r="Q135" s="63" t="s">
        <v>45</v>
      </c>
      <c r="R135" s="63" t="s">
        <v>45</v>
      </c>
      <c r="S135" s="109" t="s">
        <v>45</v>
      </c>
      <c r="T135" s="109" t="s">
        <v>45</v>
      </c>
      <c r="U135" s="63" t="s">
        <v>45</v>
      </c>
      <c r="V135" s="63" t="s">
        <v>45</v>
      </c>
      <c r="W135" s="109" t="s">
        <v>45</v>
      </c>
      <c r="X135" s="109" t="s">
        <v>45</v>
      </c>
      <c r="Y135" s="207"/>
      <c r="Z135" s="207"/>
    </row>
    <row r="136" spans="1:26" s="69" customFormat="1" ht="46.5" outlineLevel="1" x14ac:dyDescent="0.3">
      <c r="A136" s="120" t="s">
        <v>606</v>
      </c>
      <c r="B136" s="198"/>
      <c r="C136" s="77" t="s">
        <v>247</v>
      </c>
      <c r="D136" s="78" t="s">
        <v>202</v>
      </c>
      <c r="E136" s="81">
        <v>1</v>
      </c>
      <c r="F136" s="81">
        <v>1</v>
      </c>
      <c r="G136" s="198"/>
      <c r="H136" s="198"/>
      <c r="I136" s="127">
        <v>702</v>
      </c>
      <c r="J136" s="127">
        <v>702</v>
      </c>
      <c r="K136" s="63" t="s">
        <v>45</v>
      </c>
      <c r="L136" s="63" t="s">
        <v>45</v>
      </c>
      <c r="M136" s="127">
        <v>702</v>
      </c>
      <c r="N136" s="64"/>
      <c r="O136" s="63" t="s">
        <v>45</v>
      </c>
      <c r="P136" s="63" t="s">
        <v>45</v>
      </c>
      <c r="Q136" s="63" t="s">
        <v>45</v>
      </c>
      <c r="R136" s="63" t="s">
        <v>45</v>
      </c>
      <c r="S136" s="109" t="s">
        <v>45</v>
      </c>
      <c r="T136" s="109" t="s">
        <v>45</v>
      </c>
      <c r="U136" s="63" t="s">
        <v>45</v>
      </c>
      <c r="V136" s="63" t="s">
        <v>45</v>
      </c>
      <c r="W136" s="109" t="s">
        <v>45</v>
      </c>
      <c r="X136" s="109" t="s">
        <v>45</v>
      </c>
      <c r="Y136" s="207"/>
      <c r="Z136" s="207"/>
    </row>
    <row r="137" spans="1:26" s="69" customFormat="1" ht="46.5" outlineLevel="1" x14ac:dyDescent="0.3">
      <c r="A137" s="120" t="s">
        <v>607</v>
      </c>
      <c r="B137" s="198"/>
      <c r="C137" s="77" t="s">
        <v>248</v>
      </c>
      <c r="D137" s="78" t="s">
        <v>202</v>
      </c>
      <c r="E137" s="81">
        <v>1</v>
      </c>
      <c r="F137" s="81">
        <v>1</v>
      </c>
      <c r="G137" s="198"/>
      <c r="H137" s="198"/>
      <c r="I137" s="127">
        <v>702</v>
      </c>
      <c r="J137" s="127">
        <v>702</v>
      </c>
      <c r="K137" s="63" t="s">
        <v>45</v>
      </c>
      <c r="L137" s="63" t="s">
        <v>45</v>
      </c>
      <c r="M137" s="127">
        <v>702</v>
      </c>
      <c r="N137" s="64"/>
      <c r="O137" s="63" t="s">
        <v>45</v>
      </c>
      <c r="P137" s="63" t="s">
        <v>45</v>
      </c>
      <c r="Q137" s="63" t="s">
        <v>45</v>
      </c>
      <c r="R137" s="63" t="s">
        <v>45</v>
      </c>
      <c r="S137" s="109" t="s">
        <v>45</v>
      </c>
      <c r="T137" s="109" t="s">
        <v>45</v>
      </c>
      <c r="U137" s="63" t="s">
        <v>45</v>
      </c>
      <c r="V137" s="63" t="s">
        <v>45</v>
      </c>
      <c r="W137" s="109" t="s">
        <v>45</v>
      </c>
      <c r="X137" s="109" t="s">
        <v>45</v>
      </c>
      <c r="Y137" s="207"/>
      <c r="Z137" s="207"/>
    </row>
    <row r="138" spans="1:26" s="69" customFormat="1" ht="46.5" outlineLevel="1" x14ac:dyDescent="0.3">
      <c r="A138" s="120" t="s">
        <v>608</v>
      </c>
      <c r="B138" s="198"/>
      <c r="C138" s="77" t="s">
        <v>249</v>
      </c>
      <c r="D138" s="78" t="s">
        <v>202</v>
      </c>
      <c r="E138" s="81">
        <v>1</v>
      </c>
      <c r="F138" s="81">
        <v>1</v>
      </c>
      <c r="G138" s="198"/>
      <c r="H138" s="198"/>
      <c r="I138" s="127">
        <v>702</v>
      </c>
      <c r="J138" s="127">
        <v>702</v>
      </c>
      <c r="K138" s="63" t="s">
        <v>45</v>
      </c>
      <c r="L138" s="63" t="s">
        <v>45</v>
      </c>
      <c r="M138" s="127">
        <v>702</v>
      </c>
      <c r="N138" s="64"/>
      <c r="O138" s="63" t="s">
        <v>45</v>
      </c>
      <c r="P138" s="63" t="s">
        <v>45</v>
      </c>
      <c r="Q138" s="63" t="s">
        <v>45</v>
      </c>
      <c r="R138" s="63" t="s">
        <v>45</v>
      </c>
      <c r="S138" s="109" t="s">
        <v>45</v>
      </c>
      <c r="T138" s="109" t="s">
        <v>45</v>
      </c>
      <c r="U138" s="63" t="s">
        <v>45</v>
      </c>
      <c r="V138" s="63" t="s">
        <v>45</v>
      </c>
      <c r="W138" s="109" t="s">
        <v>45</v>
      </c>
      <c r="X138" s="109" t="s">
        <v>45</v>
      </c>
      <c r="Y138" s="207"/>
      <c r="Z138" s="207"/>
    </row>
    <row r="139" spans="1:26" s="69" customFormat="1" ht="46.5" outlineLevel="1" x14ac:dyDescent="0.3">
      <c r="A139" s="120" t="s">
        <v>609</v>
      </c>
      <c r="B139" s="198"/>
      <c r="C139" s="77" t="s">
        <v>250</v>
      </c>
      <c r="D139" s="78" t="s">
        <v>202</v>
      </c>
      <c r="E139" s="81">
        <v>1</v>
      </c>
      <c r="F139" s="81">
        <v>1</v>
      </c>
      <c r="G139" s="198"/>
      <c r="H139" s="198"/>
      <c r="I139" s="127">
        <v>702</v>
      </c>
      <c r="J139" s="127">
        <v>702</v>
      </c>
      <c r="K139" s="63" t="s">
        <v>45</v>
      </c>
      <c r="L139" s="63" t="s">
        <v>45</v>
      </c>
      <c r="M139" s="127">
        <v>702</v>
      </c>
      <c r="N139" s="64"/>
      <c r="O139" s="63" t="s">
        <v>45</v>
      </c>
      <c r="P139" s="63" t="s">
        <v>45</v>
      </c>
      <c r="Q139" s="63" t="s">
        <v>45</v>
      </c>
      <c r="R139" s="63" t="s">
        <v>45</v>
      </c>
      <c r="S139" s="109" t="s">
        <v>45</v>
      </c>
      <c r="T139" s="109" t="s">
        <v>45</v>
      </c>
      <c r="U139" s="63" t="s">
        <v>45</v>
      </c>
      <c r="V139" s="63" t="s">
        <v>45</v>
      </c>
      <c r="W139" s="109" t="s">
        <v>45</v>
      </c>
      <c r="X139" s="109" t="s">
        <v>45</v>
      </c>
      <c r="Y139" s="207"/>
      <c r="Z139" s="207"/>
    </row>
    <row r="140" spans="1:26" s="69" customFormat="1" ht="46.5" outlineLevel="1" x14ac:dyDescent="0.3">
      <c r="A140" s="120" t="s">
        <v>610</v>
      </c>
      <c r="B140" s="198"/>
      <c r="C140" s="77" t="s">
        <v>251</v>
      </c>
      <c r="D140" s="78" t="s">
        <v>202</v>
      </c>
      <c r="E140" s="81">
        <v>1</v>
      </c>
      <c r="F140" s="81">
        <v>1</v>
      </c>
      <c r="G140" s="198"/>
      <c r="H140" s="198"/>
      <c r="I140" s="127">
        <v>702</v>
      </c>
      <c r="J140" s="127">
        <v>702</v>
      </c>
      <c r="K140" s="63" t="s">
        <v>45</v>
      </c>
      <c r="L140" s="63" t="s">
        <v>45</v>
      </c>
      <c r="M140" s="127">
        <v>702</v>
      </c>
      <c r="N140" s="64"/>
      <c r="O140" s="63" t="s">
        <v>45</v>
      </c>
      <c r="P140" s="63" t="s">
        <v>45</v>
      </c>
      <c r="Q140" s="63" t="s">
        <v>45</v>
      </c>
      <c r="R140" s="63" t="s">
        <v>45</v>
      </c>
      <c r="S140" s="109" t="s">
        <v>45</v>
      </c>
      <c r="T140" s="109" t="s">
        <v>45</v>
      </c>
      <c r="U140" s="63" t="s">
        <v>45</v>
      </c>
      <c r="V140" s="63" t="s">
        <v>45</v>
      </c>
      <c r="W140" s="109" t="s">
        <v>45</v>
      </c>
      <c r="X140" s="109" t="s">
        <v>45</v>
      </c>
      <c r="Y140" s="207"/>
      <c r="Z140" s="207"/>
    </row>
    <row r="141" spans="1:26" s="69" customFormat="1" ht="46.5" outlineLevel="1" x14ac:dyDescent="0.3">
      <c r="A141" s="120" t="s">
        <v>611</v>
      </c>
      <c r="B141" s="198"/>
      <c r="C141" s="77" t="s">
        <v>252</v>
      </c>
      <c r="D141" s="78" t="s">
        <v>202</v>
      </c>
      <c r="E141" s="81">
        <v>1</v>
      </c>
      <c r="F141" s="81">
        <v>1</v>
      </c>
      <c r="G141" s="198"/>
      <c r="H141" s="198"/>
      <c r="I141" s="127">
        <v>702</v>
      </c>
      <c r="J141" s="127">
        <v>702</v>
      </c>
      <c r="K141" s="63" t="s">
        <v>45</v>
      </c>
      <c r="L141" s="63" t="s">
        <v>45</v>
      </c>
      <c r="M141" s="127">
        <v>702</v>
      </c>
      <c r="N141" s="63"/>
      <c r="O141" s="63" t="s">
        <v>45</v>
      </c>
      <c r="P141" s="63" t="s">
        <v>45</v>
      </c>
      <c r="Q141" s="63" t="s">
        <v>45</v>
      </c>
      <c r="R141" s="63" t="s">
        <v>45</v>
      </c>
      <c r="S141" s="109" t="s">
        <v>45</v>
      </c>
      <c r="T141" s="109" t="s">
        <v>45</v>
      </c>
      <c r="U141" s="63" t="s">
        <v>45</v>
      </c>
      <c r="V141" s="63" t="s">
        <v>45</v>
      </c>
      <c r="W141" s="109" t="s">
        <v>45</v>
      </c>
      <c r="X141" s="109" t="s">
        <v>45</v>
      </c>
      <c r="Y141" s="207"/>
      <c r="Z141" s="207"/>
    </row>
    <row r="142" spans="1:26" s="69" customFormat="1" ht="46.5" outlineLevel="1" x14ac:dyDescent="0.3">
      <c r="A142" s="120" t="s">
        <v>612</v>
      </c>
      <c r="B142" s="198"/>
      <c r="C142" s="77" t="s">
        <v>253</v>
      </c>
      <c r="D142" s="78" t="s">
        <v>202</v>
      </c>
      <c r="E142" s="81">
        <v>1</v>
      </c>
      <c r="F142" s="81">
        <v>1</v>
      </c>
      <c r="G142" s="198"/>
      <c r="H142" s="198"/>
      <c r="I142" s="127">
        <v>702</v>
      </c>
      <c r="J142" s="127">
        <v>702</v>
      </c>
      <c r="K142" s="63" t="s">
        <v>45</v>
      </c>
      <c r="L142" s="63" t="s">
        <v>45</v>
      </c>
      <c r="M142" s="127">
        <v>702</v>
      </c>
      <c r="N142" s="64"/>
      <c r="O142" s="63" t="s">
        <v>45</v>
      </c>
      <c r="P142" s="63" t="s">
        <v>45</v>
      </c>
      <c r="Q142" s="63" t="s">
        <v>45</v>
      </c>
      <c r="R142" s="63" t="s">
        <v>45</v>
      </c>
      <c r="S142" s="109" t="s">
        <v>45</v>
      </c>
      <c r="T142" s="109" t="s">
        <v>45</v>
      </c>
      <c r="U142" s="63" t="s">
        <v>45</v>
      </c>
      <c r="V142" s="63" t="s">
        <v>45</v>
      </c>
      <c r="W142" s="109" t="s">
        <v>45</v>
      </c>
      <c r="X142" s="109" t="s">
        <v>45</v>
      </c>
      <c r="Y142" s="207"/>
      <c r="Z142" s="207"/>
    </row>
    <row r="143" spans="1:26" s="69" customFormat="1" ht="23.25" outlineLevel="1" x14ac:dyDescent="0.3">
      <c r="A143" s="120" t="s">
        <v>613</v>
      </c>
      <c r="B143" s="198"/>
      <c r="C143" s="77" t="s">
        <v>254</v>
      </c>
      <c r="D143" s="78" t="s">
        <v>202</v>
      </c>
      <c r="E143" s="81">
        <v>1</v>
      </c>
      <c r="F143" s="81">
        <v>1</v>
      </c>
      <c r="G143" s="198"/>
      <c r="H143" s="198"/>
      <c r="I143" s="127">
        <v>702</v>
      </c>
      <c r="J143" s="127">
        <v>702</v>
      </c>
      <c r="K143" s="63" t="s">
        <v>45</v>
      </c>
      <c r="L143" s="63" t="s">
        <v>45</v>
      </c>
      <c r="M143" s="127">
        <v>702</v>
      </c>
      <c r="N143" s="64"/>
      <c r="O143" s="63" t="s">
        <v>45</v>
      </c>
      <c r="P143" s="63" t="s">
        <v>45</v>
      </c>
      <c r="Q143" s="63" t="s">
        <v>45</v>
      </c>
      <c r="R143" s="63" t="s">
        <v>45</v>
      </c>
      <c r="S143" s="109" t="s">
        <v>45</v>
      </c>
      <c r="T143" s="109" t="s">
        <v>45</v>
      </c>
      <c r="U143" s="63" t="s">
        <v>45</v>
      </c>
      <c r="V143" s="63" t="s">
        <v>45</v>
      </c>
      <c r="W143" s="109" t="s">
        <v>45</v>
      </c>
      <c r="X143" s="109" t="s">
        <v>45</v>
      </c>
      <c r="Y143" s="207"/>
      <c r="Z143" s="207"/>
    </row>
    <row r="144" spans="1:26" s="69" customFormat="1" ht="23.25" outlineLevel="1" x14ac:dyDescent="0.3">
      <c r="A144" s="120" t="s">
        <v>614</v>
      </c>
      <c r="B144" s="198"/>
      <c r="C144" s="77" t="s">
        <v>255</v>
      </c>
      <c r="D144" s="78" t="s">
        <v>202</v>
      </c>
      <c r="E144" s="81">
        <v>1</v>
      </c>
      <c r="F144" s="81">
        <v>1</v>
      </c>
      <c r="G144" s="198"/>
      <c r="H144" s="198"/>
      <c r="I144" s="127">
        <v>702</v>
      </c>
      <c r="J144" s="127">
        <v>702</v>
      </c>
      <c r="K144" s="63" t="s">
        <v>45</v>
      </c>
      <c r="L144" s="63" t="s">
        <v>45</v>
      </c>
      <c r="M144" s="127">
        <v>702</v>
      </c>
      <c r="N144" s="64"/>
      <c r="O144" s="63" t="s">
        <v>45</v>
      </c>
      <c r="P144" s="63" t="s">
        <v>45</v>
      </c>
      <c r="Q144" s="63" t="s">
        <v>45</v>
      </c>
      <c r="R144" s="63" t="s">
        <v>45</v>
      </c>
      <c r="S144" s="109" t="s">
        <v>45</v>
      </c>
      <c r="T144" s="109" t="s">
        <v>45</v>
      </c>
      <c r="U144" s="63" t="s">
        <v>45</v>
      </c>
      <c r="V144" s="63" t="s">
        <v>45</v>
      </c>
      <c r="W144" s="109" t="s">
        <v>45</v>
      </c>
      <c r="X144" s="109" t="s">
        <v>45</v>
      </c>
      <c r="Y144" s="207"/>
      <c r="Z144" s="207"/>
    </row>
    <row r="145" spans="1:26" s="69" customFormat="1" ht="23.25" outlineLevel="1" x14ac:dyDescent="0.3">
      <c r="A145" s="120" t="s">
        <v>615</v>
      </c>
      <c r="B145" s="198"/>
      <c r="C145" s="77" t="s">
        <v>256</v>
      </c>
      <c r="D145" s="78" t="s">
        <v>202</v>
      </c>
      <c r="E145" s="81">
        <v>1</v>
      </c>
      <c r="F145" s="81">
        <v>1</v>
      </c>
      <c r="G145" s="198"/>
      <c r="H145" s="198"/>
      <c r="I145" s="127">
        <v>702</v>
      </c>
      <c r="J145" s="127">
        <v>702</v>
      </c>
      <c r="K145" s="63" t="s">
        <v>45</v>
      </c>
      <c r="L145" s="63" t="s">
        <v>45</v>
      </c>
      <c r="M145" s="127">
        <v>702</v>
      </c>
      <c r="N145" s="64"/>
      <c r="O145" s="63" t="s">
        <v>45</v>
      </c>
      <c r="P145" s="63" t="s">
        <v>45</v>
      </c>
      <c r="Q145" s="63" t="s">
        <v>45</v>
      </c>
      <c r="R145" s="63" t="s">
        <v>45</v>
      </c>
      <c r="S145" s="109" t="s">
        <v>45</v>
      </c>
      <c r="T145" s="109" t="s">
        <v>45</v>
      </c>
      <c r="U145" s="63" t="s">
        <v>45</v>
      </c>
      <c r="V145" s="63" t="s">
        <v>45</v>
      </c>
      <c r="W145" s="109" t="s">
        <v>45</v>
      </c>
      <c r="X145" s="109" t="s">
        <v>45</v>
      </c>
      <c r="Y145" s="207"/>
      <c r="Z145" s="207"/>
    </row>
    <row r="146" spans="1:26" s="69" customFormat="1" ht="23.25" outlineLevel="1" x14ac:dyDescent="0.3">
      <c r="A146" s="120" t="s">
        <v>616</v>
      </c>
      <c r="B146" s="198"/>
      <c r="C146" s="77" t="s">
        <v>257</v>
      </c>
      <c r="D146" s="78" t="s">
        <v>202</v>
      </c>
      <c r="E146" s="81">
        <v>1</v>
      </c>
      <c r="F146" s="81">
        <v>1</v>
      </c>
      <c r="G146" s="198"/>
      <c r="H146" s="198"/>
      <c r="I146" s="127">
        <v>702</v>
      </c>
      <c r="J146" s="127">
        <v>702</v>
      </c>
      <c r="K146" s="63" t="s">
        <v>45</v>
      </c>
      <c r="L146" s="63" t="s">
        <v>45</v>
      </c>
      <c r="M146" s="127">
        <v>702</v>
      </c>
      <c r="N146" s="64"/>
      <c r="O146" s="63" t="s">
        <v>45</v>
      </c>
      <c r="P146" s="63" t="s">
        <v>45</v>
      </c>
      <c r="Q146" s="63" t="s">
        <v>45</v>
      </c>
      <c r="R146" s="63" t="s">
        <v>45</v>
      </c>
      <c r="S146" s="109" t="s">
        <v>45</v>
      </c>
      <c r="T146" s="109" t="s">
        <v>45</v>
      </c>
      <c r="U146" s="63" t="s">
        <v>45</v>
      </c>
      <c r="V146" s="63" t="s">
        <v>45</v>
      </c>
      <c r="W146" s="109" t="s">
        <v>45</v>
      </c>
      <c r="X146" s="109" t="s">
        <v>45</v>
      </c>
      <c r="Y146" s="207"/>
      <c r="Z146" s="207"/>
    </row>
    <row r="147" spans="1:26" s="69" customFormat="1" ht="23.25" outlineLevel="1" x14ac:dyDescent="0.3">
      <c r="A147" s="120" t="s">
        <v>617</v>
      </c>
      <c r="B147" s="198"/>
      <c r="C147" s="77" t="s">
        <v>258</v>
      </c>
      <c r="D147" s="78" t="s">
        <v>202</v>
      </c>
      <c r="E147" s="81">
        <v>1</v>
      </c>
      <c r="F147" s="81">
        <v>1</v>
      </c>
      <c r="G147" s="198"/>
      <c r="H147" s="198"/>
      <c r="I147" s="127">
        <v>702</v>
      </c>
      <c r="J147" s="127">
        <v>702</v>
      </c>
      <c r="K147" s="63" t="s">
        <v>45</v>
      </c>
      <c r="L147" s="63" t="s">
        <v>45</v>
      </c>
      <c r="M147" s="127">
        <v>702</v>
      </c>
      <c r="N147" s="64"/>
      <c r="O147" s="63" t="s">
        <v>45</v>
      </c>
      <c r="P147" s="63" t="s">
        <v>45</v>
      </c>
      <c r="Q147" s="63" t="s">
        <v>45</v>
      </c>
      <c r="R147" s="63" t="s">
        <v>45</v>
      </c>
      <c r="S147" s="109" t="s">
        <v>45</v>
      </c>
      <c r="T147" s="109" t="s">
        <v>45</v>
      </c>
      <c r="U147" s="63" t="s">
        <v>45</v>
      </c>
      <c r="V147" s="63" t="s">
        <v>45</v>
      </c>
      <c r="W147" s="109" t="s">
        <v>45</v>
      </c>
      <c r="X147" s="109" t="s">
        <v>45</v>
      </c>
      <c r="Y147" s="207"/>
      <c r="Z147" s="207"/>
    </row>
    <row r="148" spans="1:26" s="69" customFormat="1" ht="46.5" outlineLevel="1" x14ac:dyDescent="0.3">
      <c r="A148" s="120" t="s">
        <v>618</v>
      </c>
      <c r="B148" s="198"/>
      <c r="C148" s="77" t="s">
        <v>259</v>
      </c>
      <c r="D148" s="78" t="s">
        <v>202</v>
      </c>
      <c r="E148" s="81">
        <v>1</v>
      </c>
      <c r="F148" s="81">
        <v>1</v>
      </c>
      <c r="G148" s="198"/>
      <c r="H148" s="198"/>
      <c r="I148" s="127">
        <v>702</v>
      </c>
      <c r="J148" s="127">
        <v>702</v>
      </c>
      <c r="K148" s="63" t="s">
        <v>45</v>
      </c>
      <c r="L148" s="63" t="s">
        <v>45</v>
      </c>
      <c r="M148" s="127">
        <v>702</v>
      </c>
      <c r="N148" s="64"/>
      <c r="O148" s="63" t="s">
        <v>45</v>
      </c>
      <c r="P148" s="63" t="s">
        <v>45</v>
      </c>
      <c r="Q148" s="63" t="s">
        <v>45</v>
      </c>
      <c r="R148" s="63" t="s">
        <v>45</v>
      </c>
      <c r="S148" s="109" t="s">
        <v>45</v>
      </c>
      <c r="T148" s="109" t="s">
        <v>45</v>
      </c>
      <c r="U148" s="63" t="s">
        <v>45</v>
      </c>
      <c r="V148" s="63" t="s">
        <v>45</v>
      </c>
      <c r="W148" s="109" t="s">
        <v>45</v>
      </c>
      <c r="X148" s="109" t="s">
        <v>45</v>
      </c>
      <c r="Y148" s="207"/>
      <c r="Z148" s="207"/>
    </row>
    <row r="149" spans="1:26" s="69" customFormat="1" ht="46.5" outlineLevel="1" x14ac:dyDescent="0.3">
      <c r="A149" s="120" t="s">
        <v>619</v>
      </c>
      <c r="B149" s="198"/>
      <c r="C149" s="77" t="s">
        <v>260</v>
      </c>
      <c r="D149" s="78" t="s">
        <v>202</v>
      </c>
      <c r="E149" s="81">
        <v>1</v>
      </c>
      <c r="F149" s="81">
        <v>1</v>
      </c>
      <c r="G149" s="198"/>
      <c r="H149" s="198"/>
      <c r="I149" s="127">
        <v>702</v>
      </c>
      <c r="J149" s="127">
        <v>702</v>
      </c>
      <c r="K149" s="63" t="s">
        <v>45</v>
      </c>
      <c r="L149" s="63" t="s">
        <v>45</v>
      </c>
      <c r="M149" s="127">
        <v>702</v>
      </c>
      <c r="N149" s="64"/>
      <c r="O149" s="63" t="s">
        <v>45</v>
      </c>
      <c r="P149" s="63" t="s">
        <v>45</v>
      </c>
      <c r="Q149" s="63" t="s">
        <v>45</v>
      </c>
      <c r="R149" s="63" t="s">
        <v>45</v>
      </c>
      <c r="S149" s="109" t="s">
        <v>45</v>
      </c>
      <c r="T149" s="109" t="s">
        <v>45</v>
      </c>
      <c r="U149" s="63" t="s">
        <v>45</v>
      </c>
      <c r="V149" s="63" t="s">
        <v>45</v>
      </c>
      <c r="W149" s="109" t="s">
        <v>45</v>
      </c>
      <c r="X149" s="109" t="s">
        <v>45</v>
      </c>
      <c r="Y149" s="207"/>
      <c r="Z149" s="207"/>
    </row>
    <row r="150" spans="1:26" s="69" customFormat="1" ht="46.5" outlineLevel="1" x14ac:dyDescent="0.3">
      <c r="A150" s="120" t="s">
        <v>620</v>
      </c>
      <c r="B150" s="198"/>
      <c r="C150" s="77" t="s">
        <v>261</v>
      </c>
      <c r="D150" s="78" t="s">
        <v>202</v>
      </c>
      <c r="E150" s="81">
        <v>1</v>
      </c>
      <c r="F150" s="81">
        <v>1</v>
      </c>
      <c r="G150" s="198"/>
      <c r="H150" s="198"/>
      <c r="I150" s="127">
        <v>702</v>
      </c>
      <c r="J150" s="127">
        <v>702</v>
      </c>
      <c r="K150" s="63" t="s">
        <v>45</v>
      </c>
      <c r="L150" s="63" t="s">
        <v>45</v>
      </c>
      <c r="M150" s="127">
        <v>702</v>
      </c>
      <c r="N150" s="64"/>
      <c r="O150" s="63" t="s">
        <v>45</v>
      </c>
      <c r="P150" s="63" t="s">
        <v>45</v>
      </c>
      <c r="Q150" s="63" t="s">
        <v>45</v>
      </c>
      <c r="R150" s="63" t="s">
        <v>45</v>
      </c>
      <c r="S150" s="109" t="s">
        <v>45</v>
      </c>
      <c r="T150" s="109" t="s">
        <v>45</v>
      </c>
      <c r="U150" s="63" t="s">
        <v>45</v>
      </c>
      <c r="V150" s="63" t="s">
        <v>45</v>
      </c>
      <c r="W150" s="109" t="s">
        <v>45</v>
      </c>
      <c r="X150" s="109" t="s">
        <v>45</v>
      </c>
      <c r="Y150" s="207"/>
      <c r="Z150" s="207"/>
    </row>
    <row r="151" spans="1:26" s="69" customFormat="1" ht="22.5" x14ac:dyDescent="0.3">
      <c r="A151" s="97" t="s">
        <v>78</v>
      </c>
      <c r="B151" s="198"/>
      <c r="C151" s="74" t="s">
        <v>79</v>
      </c>
      <c r="D151" s="101" t="s">
        <v>20</v>
      </c>
      <c r="E151" s="88">
        <f>E152+E158+E204+E244</f>
        <v>127.8973</v>
      </c>
      <c r="F151" s="88">
        <f>F152+F158+F204+F244</f>
        <v>127.8973</v>
      </c>
      <c r="G151" s="198"/>
      <c r="H151" s="198"/>
      <c r="I151" s="126">
        <f>I152+I158+I204+I244</f>
        <v>3092855.4980000001</v>
      </c>
      <c r="J151" s="126">
        <f>J152+J158+J204+J244</f>
        <v>3092855.4980000001</v>
      </c>
      <c r="K151" s="63" t="s">
        <v>45</v>
      </c>
      <c r="L151" s="63" t="s">
        <v>45</v>
      </c>
      <c r="M151" s="75">
        <f>M152+M158+M204+M244</f>
        <v>3092855.4980000001</v>
      </c>
      <c r="N151" s="64"/>
      <c r="O151" s="63" t="s">
        <v>45</v>
      </c>
      <c r="P151" s="63" t="s">
        <v>45</v>
      </c>
      <c r="Q151" s="64"/>
      <c r="R151" s="63"/>
      <c r="S151" s="134"/>
      <c r="T151" s="68"/>
      <c r="U151" s="63"/>
      <c r="V151" s="63"/>
      <c r="W151" s="73"/>
      <c r="X151" s="73"/>
      <c r="Y151" s="207"/>
      <c r="Z151" s="207"/>
    </row>
    <row r="152" spans="1:26" s="69" customFormat="1" ht="22.5" outlineLevel="1" x14ac:dyDescent="0.3">
      <c r="A152" s="119" t="s">
        <v>82</v>
      </c>
      <c r="B152" s="198"/>
      <c r="C152" s="74" t="s">
        <v>262</v>
      </c>
      <c r="D152" s="97" t="s">
        <v>20</v>
      </c>
      <c r="E152" s="89">
        <f>SUM(E153:E157)</f>
        <v>33.377000000000002</v>
      </c>
      <c r="F152" s="89">
        <f>SUM(F153:F157)</f>
        <v>33.377000000000002</v>
      </c>
      <c r="G152" s="198"/>
      <c r="H152" s="198"/>
      <c r="I152" s="125">
        <f>SUM(I153:I157)</f>
        <v>1847550.4980000001</v>
      </c>
      <c r="J152" s="125">
        <f>SUM(J153:J157)</f>
        <v>1847550.4980000001</v>
      </c>
      <c r="K152" s="63" t="s">
        <v>45</v>
      </c>
      <c r="L152" s="63" t="s">
        <v>45</v>
      </c>
      <c r="M152" s="125">
        <f>SUM(M153:M157)</f>
        <v>1847550.4980000001</v>
      </c>
      <c r="N152" s="64"/>
      <c r="O152" s="63" t="s">
        <v>45</v>
      </c>
      <c r="P152" s="63" t="s">
        <v>45</v>
      </c>
      <c r="Q152" s="64"/>
      <c r="R152" s="63"/>
      <c r="S152" s="134"/>
      <c r="T152" s="68"/>
      <c r="U152" s="63"/>
      <c r="V152" s="63"/>
      <c r="W152" s="73"/>
      <c r="X152" s="73"/>
      <c r="Y152" s="207"/>
      <c r="Z152" s="207"/>
    </row>
    <row r="153" spans="1:26" s="69" customFormat="1" ht="46.5" outlineLevel="2" x14ac:dyDescent="0.3">
      <c r="A153" s="120" t="s">
        <v>112</v>
      </c>
      <c r="B153" s="198"/>
      <c r="C153" s="77" t="s">
        <v>263</v>
      </c>
      <c r="D153" s="78" t="s">
        <v>80</v>
      </c>
      <c r="E153" s="204">
        <v>8.4570000000000007</v>
      </c>
      <c r="F153" s="204">
        <v>8.4570000000000007</v>
      </c>
      <c r="G153" s="198"/>
      <c r="H153" s="198"/>
      <c r="I153" s="127">
        <v>1325500</v>
      </c>
      <c r="J153" s="127">
        <v>1325500</v>
      </c>
      <c r="K153" s="63" t="s">
        <v>45</v>
      </c>
      <c r="L153" s="63" t="s">
        <v>45</v>
      </c>
      <c r="M153" s="127">
        <v>1325500</v>
      </c>
      <c r="N153" s="64"/>
      <c r="O153" s="63" t="s">
        <v>45</v>
      </c>
      <c r="P153" s="63" t="s">
        <v>45</v>
      </c>
      <c r="Q153" s="63">
        <v>67</v>
      </c>
      <c r="R153" s="63">
        <v>0</v>
      </c>
      <c r="S153" s="68">
        <v>100</v>
      </c>
      <c r="T153" s="68">
        <v>89.3</v>
      </c>
      <c r="U153" s="68">
        <v>3.5</v>
      </c>
      <c r="V153" s="68">
        <v>2.94</v>
      </c>
      <c r="W153" s="140">
        <v>2</v>
      </c>
      <c r="X153" s="140">
        <v>2</v>
      </c>
      <c r="Y153" s="207"/>
      <c r="Z153" s="207"/>
    </row>
    <row r="154" spans="1:26" s="69" customFormat="1" ht="69.75" outlineLevel="2" x14ac:dyDescent="0.3">
      <c r="A154" s="120" t="s">
        <v>113</v>
      </c>
      <c r="B154" s="198"/>
      <c r="C154" s="77" t="s">
        <v>264</v>
      </c>
      <c r="D154" s="78" t="s">
        <v>83</v>
      </c>
      <c r="E154" s="204"/>
      <c r="F154" s="204"/>
      <c r="G154" s="198"/>
      <c r="H154" s="198"/>
      <c r="I154" s="127">
        <v>42946</v>
      </c>
      <c r="J154" s="127">
        <v>42946</v>
      </c>
      <c r="K154" s="63" t="s">
        <v>45</v>
      </c>
      <c r="L154" s="63" t="s">
        <v>45</v>
      </c>
      <c r="M154" s="127">
        <v>42946</v>
      </c>
      <c r="N154" s="64"/>
      <c r="O154" s="63" t="s">
        <v>45</v>
      </c>
      <c r="P154" s="63" t="s">
        <v>45</v>
      </c>
      <c r="Q154" s="63" t="s">
        <v>45</v>
      </c>
      <c r="R154" s="63" t="s">
        <v>45</v>
      </c>
      <c r="S154" s="63" t="s">
        <v>45</v>
      </c>
      <c r="T154" s="63" t="s">
        <v>45</v>
      </c>
      <c r="U154" s="63" t="s">
        <v>45</v>
      </c>
      <c r="V154" s="63" t="s">
        <v>45</v>
      </c>
      <c r="W154" s="109" t="s">
        <v>45</v>
      </c>
      <c r="X154" s="109" t="s">
        <v>45</v>
      </c>
      <c r="Y154" s="207"/>
      <c r="Z154" s="207"/>
    </row>
    <row r="155" spans="1:26" s="69" customFormat="1" ht="69.75" outlineLevel="2" x14ac:dyDescent="0.3">
      <c r="A155" s="120" t="s">
        <v>114</v>
      </c>
      <c r="B155" s="198"/>
      <c r="C155" s="77" t="s">
        <v>265</v>
      </c>
      <c r="D155" s="78" t="s">
        <v>84</v>
      </c>
      <c r="E155" s="204"/>
      <c r="F155" s="204"/>
      <c r="G155" s="198"/>
      <c r="H155" s="198"/>
      <c r="I155" s="127">
        <v>14845</v>
      </c>
      <c r="J155" s="127">
        <v>14845</v>
      </c>
      <c r="K155" s="63" t="s">
        <v>45</v>
      </c>
      <c r="L155" s="63" t="s">
        <v>45</v>
      </c>
      <c r="M155" s="127">
        <v>14845</v>
      </c>
      <c r="N155" s="64"/>
      <c r="O155" s="63" t="s">
        <v>45</v>
      </c>
      <c r="P155" s="63" t="s">
        <v>45</v>
      </c>
      <c r="Q155" s="63" t="s">
        <v>45</v>
      </c>
      <c r="R155" s="63" t="s">
        <v>45</v>
      </c>
      <c r="S155" s="63" t="s">
        <v>45</v>
      </c>
      <c r="T155" s="63" t="s">
        <v>45</v>
      </c>
      <c r="U155" s="63" t="s">
        <v>45</v>
      </c>
      <c r="V155" s="63" t="s">
        <v>45</v>
      </c>
      <c r="W155" s="109" t="s">
        <v>45</v>
      </c>
      <c r="X155" s="109" t="s">
        <v>45</v>
      </c>
      <c r="Y155" s="207"/>
      <c r="Z155" s="207"/>
    </row>
    <row r="156" spans="1:26" s="69" customFormat="1" ht="23.25" outlineLevel="2" x14ac:dyDescent="0.3">
      <c r="A156" s="120" t="s">
        <v>115</v>
      </c>
      <c r="B156" s="198"/>
      <c r="C156" s="77" t="s">
        <v>266</v>
      </c>
      <c r="D156" s="78" t="s">
        <v>80</v>
      </c>
      <c r="E156" s="91">
        <v>14.92</v>
      </c>
      <c r="F156" s="91">
        <v>14.92</v>
      </c>
      <c r="G156" s="198"/>
      <c r="H156" s="198"/>
      <c r="I156" s="127">
        <v>361252.15500000003</v>
      </c>
      <c r="J156" s="127">
        <v>361252.15500000003</v>
      </c>
      <c r="K156" s="63" t="s">
        <v>45</v>
      </c>
      <c r="L156" s="63" t="s">
        <v>45</v>
      </c>
      <c r="M156" s="127">
        <v>361252.15500000003</v>
      </c>
      <c r="N156" s="63"/>
      <c r="O156" s="63" t="s">
        <v>45</v>
      </c>
      <c r="P156" s="63" t="s">
        <v>45</v>
      </c>
      <c r="Q156" s="63">
        <v>120</v>
      </c>
      <c r="R156" s="63">
        <v>0</v>
      </c>
      <c r="S156" s="134">
        <v>100</v>
      </c>
      <c r="T156" s="68">
        <v>65.75</v>
      </c>
      <c r="U156" s="68">
        <v>3.5</v>
      </c>
      <c r="V156" s="68">
        <v>2.94</v>
      </c>
      <c r="W156" s="73">
        <v>1</v>
      </c>
      <c r="X156" s="73">
        <v>0</v>
      </c>
      <c r="Y156" s="207"/>
      <c r="Z156" s="207"/>
    </row>
    <row r="157" spans="1:26" s="69" customFormat="1" ht="23.25" outlineLevel="2" x14ac:dyDescent="0.3">
      <c r="A157" s="120" t="s">
        <v>116</v>
      </c>
      <c r="B157" s="198"/>
      <c r="C157" s="77" t="s">
        <v>267</v>
      </c>
      <c r="D157" s="78" t="s">
        <v>80</v>
      </c>
      <c r="E157" s="91">
        <v>10</v>
      </c>
      <c r="F157" s="91">
        <v>10</v>
      </c>
      <c r="G157" s="198"/>
      <c r="H157" s="198"/>
      <c r="I157" s="127">
        <v>103007.34299999999</v>
      </c>
      <c r="J157" s="127">
        <v>103007.34299999999</v>
      </c>
      <c r="K157" s="63" t="s">
        <v>45</v>
      </c>
      <c r="L157" s="63" t="s">
        <v>45</v>
      </c>
      <c r="M157" s="127">
        <v>103007.34299999999</v>
      </c>
      <c r="N157" s="63"/>
      <c r="O157" s="63" t="s">
        <v>45</v>
      </c>
      <c r="P157" s="63" t="s">
        <v>45</v>
      </c>
      <c r="Q157" s="63">
        <v>35</v>
      </c>
      <c r="R157" s="63">
        <v>0</v>
      </c>
      <c r="S157" s="63">
        <v>100</v>
      </c>
      <c r="T157" s="104">
        <v>82.21</v>
      </c>
      <c r="U157" s="68">
        <v>3.5</v>
      </c>
      <c r="V157" s="68">
        <v>2.94</v>
      </c>
      <c r="W157" s="63">
        <v>1</v>
      </c>
      <c r="X157" s="63">
        <v>1</v>
      </c>
      <c r="Y157" s="207"/>
      <c r="Z157" s="207"/>
    </row>
    <row r="158" spans="1:26" s="69" customFormat="1" ht="22.5" outlineLevel="1" x14ac:dyDescent="0.3">
      <c r="A158" s="122" t="s">
        <v>621</v>
      </c>
      <c r="B158" s="198"/>
      <c r="C158" s="74" t="s">
        <v>268</v>
      </c>
      <c r="D158" s="97" t="s">
        <v>20</v>
      </c>
      <c r="E158" s="92">
        <f>SUM(E159:E203)</f>
        <v>19.217500000000001</v>
      </c>
      <c r="F158" s="92">
        <f>SUM(F159:F203)</f>
        <v>19.217500000000001</v>
      </c>
      <c r="G158" s="198"/>
      <c r="H158" s="198"/>
      <c r="I158" s="125">
        <f>SUM(I159:I203)</f>
        <v>385237</v>
      </c>
      <c r="J158" s="125">
        <f>SUM(J159:J203)</f>
        <v>385237</v>
      </c>
      <c r="K158" s="63" t="s">
        <v>45</v>
      </c>
      <c r="L158" s="63" t="s">
        <v>45</v>
      </c>
      <c r="M158" s="125">
        <f>SUM(M159:M203)</f>
        <v>385237</v>
      </c>
      <c r="N158" s="63"/>
      <c r="O158" s="63" t="s">
        <v>45</v>
      </c>
      <c r="P158" s="63" t="s">
        <v>45</v>
      </c>
      <c r="Q158" s="63"/>
      <c r="R158" s="63"/>
      <c r="S158" s="63"/>
      <c r="T158" s="63"/>
      <c r="U158" s="63"/>
      <c r="V158" s="63"/>
      <c r="W158" s="63"/>
      <c r="X158" s="63"/>
      <c r="Y158" s="207"/>
      <c r="Z158" s="207"/>
    </row>
    <row r="159" spans="1:26" s="69" customFormat="1" ht="46.5" outlineLevel="2" x14ac:dyDescent="0.3">
      <c r="A159" s="194" t="s">
        <v>622</v>
      </c>
      <c r="B159" s="198"/>
      <c r="C159" s="79" t="s">
        <v>269</v>
      </c>
      <c r="D159" s="105" t="s">
        <v>80</v>
      </c>
      <c r="E159" s="202">
        <v>1.264</v>
      </c>
      <c r="F159" s="202">
        <v>1.264</v>
      </c>
      <c r="G159" s="198"/>
      <c r="H159" s="198"/>
      <c r="I159" s="127">
        <v>19475</v>
      </c>
      <c r="J159" s="127">
        <v>19475</v>
      </c>
      <c r="K159" s="63" t="s">
        <v>45</v>
      </c>
      <c r="L159" s="63" t="s">
        <v>45</v>
      </c>
      <c r="M159" s="127">
        <v>19475</v>
      </c>
      <c r="N159" s="63"/>
      <c r="O159" s="63" t="s">
        <v>45</v>
      </c>
      <c r="P159" s="63" t="s">
        <v>45</v>
      </c>
      <c r="Q159" s="63">
        <v>0</v>
      </c>
      <c r="R159" s="63">
        <v>0</v>
      </c>
      <c r="S159" s="63">
        <v>100</v>
      </c>
      <c r="T159" s="63">
        <v>0</v>
      </c>
      <c r="U159" s="63">
        <v>9</v>
      </c>
      <c r="V159" s="68">
        <v>8.82</v>
      </c>
      <c r="W159" s="63">
        <v>0</v>
      </c>
      <c r="X159" s="63">
        <v>0</v>
      </c>
      <c r="Y159" s="207"/>
      <c r="Z159" s="207"/>
    </row>
    <row r="160" spans="1:26" s="69" customFormat="1" ht="46.5" outlineLevel="2" x14ac:dyDescent="0.3">
      <c r="A160" s="195"/>
      <c r="B160" s="198"/>
      <c r="C160" s="79" t="s">
        <v>270</v>
      </c>
      <c r="D160" s="105" t="s">
        <v>83</v>
      </c>
      <c r="E160" s="202"/>
      <c r="F160" s="202"/>
      <c r="G160" s="198"/>
      <c r="H160" s="198"/>
      <c r="I160" s="127">
        <v>631</v>
      </c>
      <c r="J160" s="127">
        <v>631</v>
      </c>
      <c r="K160" s="63" t="s">
        <v>45</v>
      </c>
      <c r="L160" s="63" t="s">
        <v>45</v>
      </c>
      <c r="M160" s="127">
        <v>631</v>
      </c>
      <c r="N160" s="63"/>
      <c r="O160" s="63" t="s">
        <v>45</v>
      </c>
      <c r="P160" s="63" t="s">
        <v>45</v>
      </c>
      <c r="Q160" s="63" t="s">
        <v>45</v>
      </c>
      <c r="R160" s="63" t="s">
        <v>45</v>
      </c>
      <c r="S160" s="63" t="s">
        <v>45</v>
      </c>
      <c r="T160" s="63" t="s">
        <v>45</v>
      </c>
      <c r="U160" s="63" t="s">
        <v>45</v>
      </c>
      <c r="V160" s="63" t="s">
        <v>45</v>
      </c>
      <c r="W160" s="109" t="s">
        <v>45</v>
      </c>
      <c r="X160" s="109" t="s">
        <v>45</v>
      </c>
      <c r="Y160" s="207"/>
      <c r="Z160" s="207"/>
    </row>
    <row r="161" spans="1:26" s="69" customFormat="1" ht="46.5" outlineLevel="2" x14ac:dyDescent="0.3">
      <c r="A161" s="196"/>
      <c r="B161" s="198"/>
      <c r="C161" s="79" t="s">
        <v>271</v>
      </c>
      <c r="D161" s="105" t="s">
        <v>84</v>
      </c>
      <c r="E161" s="202"/>
      <c r="F161" s="202"/>
      <c r="G161" s="198"/>
      <c r="H161" s="198"/>
      <c r="I161" s="127">
        <v>218</v>
      </c>
      <c r="J161" s="127">
        <v>218</v>
      </c>
      <c r="K161" s="63" t="s">
        <v>45</v>
      </c>
      <c r="L161" s="63" t="s">
        <v>45</v>
      </c>
      <c r="M161" s="127">
        <v>218</v>
      </c>
      <c r="N161" s="64"/>
      <c r="O161" s="63" t="s">
        <v>45</v>
      </c>
      <c r="P161" s="63" t="s">
        <v>45</v>
      </c>
      <c r="Q161" s="63" t="s">
        <v>45</v>
      </c>
      <c r="R161" s="63" t="s">
        <v>45</v>
      </c>
      <c r="S161" s="63" t="s">
        <v>45</v>
      </c>
      <c r="T161" s="63" t="s">
        <v>45</v>
      </c>
      <c r="U161" s="63" t="s">
        <v>45</v>
      </c>
      <c r="V161" s="63" t="s">
        <v>45</v>
      </c>
      <c r="W161" s="109" t="s">
        <v>45</v>
      </c>
      <c r="X161" s="109" t="s">
        <v>45</v>
      </c>
      <c r="Y161" s="207"/>
      <c r="Z161" s="207"/>
    </row>
    <row r="162" spans="1:26" s="69" customFormat="1" ht="46.5" outlineLevel="2" x14ac:dyDescent="0.3">
      <c r="A162" s="194" t="s">
        <v>623</v>
      </c>
      <c r="B162" s="198"/>
      <c r="C162" s="79" t="s">
        <v>272</v>
      </c>
      <c r="D162" s="105" t="s">
        <v>80</v>
      </c>
      <c r="E162" s="202">
        <v>2.0590999999999999</v>
      </c>
      <c r="F162" s="202">
        <v>2.0590999999999999</v>
      </c>
      <c r="G162" s="198"/>
      <c r="H162" s="198"/>
      <c r="I162" s="127">
        <v>35728</v>
      </c>
      <c r="J162" s="127">
        <v>35728</v>
      </c>
      <c r="K162" s="63" t="s">
        <v>45</v>
      </c>
      <c r="L162" s="63" t="s">
        <v>45</v>
      </c>
      <c r="M162" s="127">
        <v>35728</v>
      </c>
      <c r="N162" s="64"/>
      <c r="O162" s="63" t="s">
        <v>45</v>
      </c>
      <c r="P162" s="63" t="s">
        <v>45</v>
      </c>
      <c r="Q162" s="63">
        <v>0</v>
      </c>
      <c r="R162" s="63">
        <v>0</v>
      </c>
      <c r="S162" s="63">
        <v>100</v>
      </c>
      <c r="T162" s="63">
        <v>0</v>
      </c>
      <c r="U162" s="63">
        <v>9</v>
      </c>
      <c r="V162" s="68">
        <v>8.7799999999999994</v>
      </c>
      <c r="W162" s="63">
        <v>0</v>
      </c>
      <c r="X162" s="63">
        <v>0</v>
      </c>
      <c r="Y162" s="207"/>
      <c r="Z162" s="207"/>
    </row>
    <row r="163" spans="1:26" s="69" customFormat="1" ht="46.5" outlineLevel="2" x14ac:dyDescent="0.3">
      <c r="A163" s="195"/>
      <c r="B163" s="198"/>
      <c r="C163" s="79" t="s">
        <v>273</v>
      </c>
      <c r="D163" s="105" t="s">
        <v>83</v>
      </c>
      <c r="E163" s="202"/>
      <c r="F163" s="202"/>
      <c r="G163" s="198"/>
      <c r="H163" s="198"/>
      <c r="I163" s="127">
        <v>1157</v>
      </c>
      <c r="J163" s="127">
        <v>1157</v>
      </c>
      <c r="K163" s="63" t="s">
        <v>45</v>
      </c>
      <c r="L163" s="63" t="s">
        <v>45</v>
      </c>
      <c r="M163" s="127">
        <v>1157</v>
      </c>
      <c r="N163" s="64"/>
      <c r="O163" s="63" t="s">
        <v>45</v>
      </c>
      <c r="P163" s="63" t="s">
        <v>45</v>
      </c>
      <c r="Q163" s="63" t="s">
        <v>45</v>
      </c>
      <c r="R163" s="63" t="s">
        <v>45</v>
      </c>
      <c r="S163" s="63" t="s">
        <v>45</v>
      </c>
      <c r="T163" s="63" t="s">
        <v>45</v>
      </c>
      <c r="U163" s="63" t="s">
        <v>45</v>
      </c>
      <c r="V163" s="63" t="s">
        <v>45</v>
      </c>
      <c r="W163" s="109" t="s">
        <v>45</v>
      </c>
      <c r="X163" s="109" t="s">
        <v>45</v>
      </c>
      <c r="Y163" s="207"/>
      <c r="Z163" s="207"/>
    </row>
    <row r="164" spans="1:26" s="69" customFormat="1" ht="46.5" outlineLevel="2" x14ac:dyDescent="0.3">
      <c r="A164" s="196"/>
      <c r="B164" s="198"/>
      <c r="C164" s="79" t="s">
        <v>274</v>
      </c>
      <c r="D164" s="105" t="s">
        <v>84</v>
      </c>
      <c r="E164" s="202"/>
      <c r="F164" s="202"/>
      <c r="G164" s="198"/>
      <c r="H164" s="198"/>
      <c r="I164" s="127">
        <v>400</v>
      </c>
      <c r="J164" s="127">
        <v>400</v>
      </c>
      <c r="K164" s="63" t="s">
        <v>45</v>
      </c>
      <c r="L164" s="63" t="s">
        <v>45</v>
      </c>
      <c r="M164" s="127">
        <v>400</v>
      </c>
      <c r="N164" s="64"/>
      <c r="O164" s="63" t="s">
        <v>45</v>
      </c>
      <c r="P164" s="63" t="s">
        <v>45</v>
      </c>
      <c r="Q164" s="63" t="s">
        <v>45</v>
      </c>
      <c r="R164" s="63" t="s">
        <v>45</v>
      </c>
      <c r="S164" s="63" t="s">
        <v>45</v>
      </c>
      <c r="T164" s="63" t="s">
        <v>45</v>
      </c>
      <c r="U164" s="63" t="s">
        <v>45</v>
      </c>
      <c r="V164" s="63" t="s">
        <v>45</v>
      </c>
      <c r="W164" s="109" t="s">
        <v>45</v>
      </c>
      <c r="X164" s="109" t="s">
        <v>45</v>
      </c>
      <c r="Y164" s="207"/>
      <c r="Z164" s="207"/>
    </row>
    <row r="165" spans="1:26" s="69" customFormat="1" ht="46.5" outlineLevel="2" x14ac:dyDescent="0.3">
      <c r="A165" s="194" t="s">
        <v>624</v>
      </c>
      <c r="B165" s="198"/>
      <c r="C165" s="79" t="s">
        <v>275</v>
      </c>
      <c r="D165" s="105" t="s">
        <v>80</v>
      </c>
      <c r="E165" s="202">
        <v>2.7669999999999999</v>
      </c>
      <c r="F165" s="202">
        <v>2.7669999999999999</v>
      </c>
      <c r="G165" s="198"/>
      <c r="H165" s="198"/>
      <c r="I165" s="127">
        <v>59157</v>
      </c>
      <c r="J165" s="127">
        <v>59157</v>
      </c>
      <c r="K165" s="63" t="s">
        <v>45</v>
      </c>
      <c r="L165" s="63" t="s">
        <v>45</v>
      </c>
      <c r="M165" s="127">
        <v>59157</v>
      </c>
      <c r="N165" s="64"/>
      <c r="O165" s="63" t="s">
        <v>45</v>
      </c>
      <c r="P165" s="63" t="s">
        <v>45</v>
      </c>
      <c r="Q165" s="63">
        <v>95</v>
      </c>
      <c r="R165" s="63">
        <v>0</v>
      </c>
      <c r="S165" s="63">
        <v>100</v>
      </c>
      <c r="T165" s="104">
        <v>68.27</v>
      </c>
      <c r="U165" s="63">
        <v>8</v>
      </c>
      <c r="V165" s="68">
        <v>7.76</v>
      </c>
      <c r="W165" s="63">
        <v>1</v>
      </c>
      <c r="X165" s="63">
        <v>1</v>
      </c>
      <c r="Y165" s="207"/>
      <c r="Z165" s="207"/>
    </row>
    <row r="166" spans="1:26" s="69" customFormat="1" ht="69.75" outlineLevel="2" x14ac:dyDescent="0.3">
      <c r="A166" s="195"/>
      <c r="B166" s="198"/>
      <c r="C166" s="77" t="s">
        <v>276</v>
      </c>
      <c r="D166" s="105" t="s">
        <v>83</v>
      </c>
      <c r="E166" s="202"/>
      <c r="F166" s="202"/>
      <c r="G166" s="198"/>
      <c r="H166" s="198"/>
      <c r="I166" s="127">
        <v>1916</v>
      </c>
      <c r="J166" s="127">
        <v>1916</v>
      </c>
      <c r="K166" s="63" t="s">
        <v>45</v>
      </c>
      <c r="L166" s="63" t="s">
        <v>45</v>
      </c>
      <c r="M166" s="127">
        <v>1916</v>
      </c>
      <c r="N166" s="64"/>
      <c r="O166" s="63" t="s">
        <v>45</v>
      </c>
      <c r="P166" s="63" t="s">
        <v>45</v>
      </c>
      <c r="Q166" s="63" t="s">
        <v>45</v>
      </c>
      <c r="R166" s="63" t="s">
        <v>45</v>
      </c>
      <c r="S166" s="63" t="s">
        <v>45</v>
      </c>
      <c r="T166" s="63" t="s">
        <v>45</v>
      </c>
      <c r="U166" s="63" t="s">
        <v>45</v>
      </c>
      <c r="V166" s="63" t="s">
        <v>45</v>
      </c>
      <c r="W166" s="109" t="s">
        <v>45</v>
      </c>
      <c r="X166" s="109" t="s">
        <v>45</v>
      </c>
      <c r="Y166" s="207"/>
      <c r="Z166" s="207"/>
    </row>
    <row r="167" spans="1:26" s="69" customFormat="1" ht="46.5" outlineLevel="2" x14ac:dyDescent="0.3">
      <c r="A167" s="196"/>
      <c r="B167" s="198"/>
      <c r="C167" s="77" t="s">
        <v>277</v>
      </c>
      <c r="D167" s="105" t="s">
        <v>84</v>
      </c>
      <c r="E167" s="202"/>
      <c r="F167" s="202"/>
      <c r="G167" s="198"/>
      <c r="H167" s="198"/>
      <c r="I167" s="127">
        <v>662</v>
      </c>
      <c r="J167" s="127">
        <v>662</v>
      </c>
      <c r="K167" s="63" t="s">
        <v>45</v>
      </c>
      <c r="L167" s="63" t="s">
        <v>45</v>
      </c>
      <c r="M167" s="127">
        <v>662</v>
      </c>
      <c r="N167" s="64"/>
      <c r="O167" s="63" t="s">
        <v>45</v>
      </c>
      <c r="P167" s="63" t="s">
        <v>45</v>
      </c>
      <c r="Q167" s="63" t="s">
        <v>45</v>
      </c>
      <c r="R167" s="63" t="s">
        <v>45</v>
      </c>
      <c r="S167" s="63" t="s">
        <v>45</v>
      </c>
      <c r="T167" s="63" t="s">
        <v>45</v>
      </c>
      <c r="U167" s="63" t="s">
        <v>45</v>
      </c>
      <c r="V167" s="63" t="s">
        <v>45</v>
      </c>
      <c r="W167" s="109" t="s">
        <v>45</v>
      </c>
      <c r="X167" s="109" t="s">
        <v>45</v>
      </c>
      <c r="Y167" s="207"/>
      <c r="Z167" s="207"/>
    </row>
    <row r="168" spans="1:26" s="69" customFormat="1" ht="46.5" outlineLevel="2" x14ac:dyDescent="0.3">
      <c r="A168" s="194" t="s">
        <v>625</v>
      </c>
      <c r="B168" s="198"/>
      <c r="C168" s="77" t="s">
        <v>278</v>
      </c>
      <c r="D168" s="105" t="s">
        <v>80</v>
      </c>
      <c r="E168" s="202">
        <v>2.7669999999999999</v>
      </c>
      <c r="F168" s="202">
        <v>2.7669999999999999</v>
      </c>
      <c r="G168" s="198"/>
      <c r="H168" s="198"/>
      <c r="I168" s="127">
        <v>58570</v>
      </c>
      <c r="J168" s="127">
        <v>58570</v>
      </c>
      <c r="K168" s="63" t="s">
        <v>45</v>
      </c>
      <c r="L168" s="63" t="s">
        <v>45</v>
      </c>
      <c r="M168" s="127">
        <v>58570</v>
      </c>
      <c r="N168" s="64"/>
      <c r="O168" s="63" t="s">
        <v>45</v>
      </c>
      <c r="P168" s="63" t="s">
        <v>45</v>
      </c>
      <c r="Q168" s="63">
        <v>844</v>
      </c>
      <c r="R168" s="63">
        <v>0</v>
      </c>
      <c r="S168" s="63">
        <v>100</v>
      </c>
      <c r="T168" s="104">
        <v>63.92</v>
      </c>
      <c r="U168" s="63">
        <v>8</v>
      </c>
      <c r="V168" s="68">
        <v>7.98</v>
      </c>
      <c r="W168" s="63">
        <v>0</v>
      </c>
      <c r="X168" s="63">
        <v>0</v>
      </c>
      <c r="Y168" s="207"/>
      <c r="Z168" s="207"/>
    </row>
    <row r="169" spans="1:26" s="69" customFormat="1" ht="69.75" outlineLevel="2" x14ac:dyDescent="0.3">
      <c r="A169" s="195"/>
      <c r="B169" s="198"/>
      <c r="C169" s="79" t="s">
        <v>279</v>
      </c>
      <c r="D169" s="105" t="s">
        <v>83</v>
      </c>
      <c r="E169" s="202"/>
      <c r="F169" s="202"/>
      <c r="G169" s="198"/>
      <c r="H169" s="198"/>
      <c r="I169" s="124">
        <v>1897</v>
      </c>
      <c r="J169" s="124">
        <v>1897</v>
      </c>
      <c r="K169" s="63" t="s">
        <v>45</v>
      </c>
      <c r="L169" s="63" t="s">
        <v>45</v>
      </c>
      <c r="M169" s="124">
        <v>1897</v>
      </c>
      <c r="N169" s="64"/>
      <c r="O169" s="63" t="s">
        <v>45</v>
      </c>
      <c r="P169" s="63" t="s">
        <v>45</v>
      </c>
      <c r="Q169" s="63" t="s">
        <v>45</v>
      </c>
      <c r="R169" s="63" t="s">
        <v>45</v>
      </c>
      <c r="S169" s="63" t="s">
        <v>45</v>
      </c>
      <c r="T169" s="63" t="s">
        <v>45</v>
      </c>
      <c r="U169" s="63" t="s">
        <v>45</v>
      </c>
      <c r="V169" s="63" t="s">
        <v>45</v>
      </c>
      <c r="W169" s="109" t="s">
        <v>45</v>
      </c>
      <c r="X169" s="109" t="s">
        <v>45</v>
      </c>
      <c r="Y169" s="207"/>
      <c r="Z169" s="207"/>
    </row>
    <row r="170" spans="1:26" s="69" customFormat="1" ht="46.5" outlineLevel="2" x14ac:dyDescent="0.3">
      <c r="A170" s="196"/>
      <c r="B170" s="198"/>
      <c r="C170" s="79" t="s">
        <v>280</v>
      </c>
      <c r="D170" s="105" t="s">
        <v>84</v>
      </c>
      <c r="E170" s="202"/>
      <c r="F170" s="202"/>
      <c r="G170" s="198"/>
      <c r="H170" s="198"/>
      <c r="I170" s="124">
        <v>655</v>
      </c>
      <c r="J170" s="124">
        <v>655</v>
      </c>
      <c r="K170" s="63" t="s">
        <v>45</v>
      </c>
      <c r="L170" s="63" t="s">
        <v>45</v>
      </c>
      <c r="M170" s="124">
        <v>655</v>
      </c>
      <c r="N170" s="64"/>
      <c r="O170" s="63" t="s">
        <v>45</v>
      </c>
      <c r="P170" s="63" t="s">
        <v>45</v>
      </c>
      <c r="Q170" s="63" t="s">
        <v>45</v>
      </c>
      <c r="R170" s="63" t="s">
        <v>45</v>
      </c>
      <c r="S170" s="63" t="s">
        <v>45</v>
      </c>
      <c r="T170" s="63" t="s">
        <v>45</v>
      </c>
      <c r="U170" s="63" t="s">
        <v>45</v>
      </c>
      <c r="V170" s="63" t="s">
        <v>45</v>
      </c>
      <c r="W170" s="109" t="s">
        <v>45</v>
      </c>
      <c r="X170" s="109" t="s">
        <v>45</v>
      </c>
      <c r="Y170" s="207"/>
      <c r="Z170" s="207"/>
    </row>
    <row r="171" spans="1:26" s="69" customFormat="1" ht="46.5" outlineLevel="2" x14ac:dyDescent="0.3">
      <c r="A171" s="194" t="s">
        <v>626</v>
      </c>
      <c r="B171" s="198"/>
      <c r="C171" s="79" t="s">
        <v>281</v>
      </c>
      <c r="D171" s="105" t="s">
        <v>80</v>
      </c>
      <c r="E171" s="202">
        <v>0.64300000000000002</v>
      </c>
      <c r="F171" s="202">
        <v>0.64300000000000002</v>
      </c>
      <c r="G171" s="198"/>
      <c r="H171" s="198"/>
      <c r="I171" s="124">
        <v>12341</v>
      </c>
      <c r="J171" s="124">
        <v>12341</v>
      </c>
      <c r="K171" s="63" t="s">
        <v>45</v>
      </c>
      <c r="L171" s="63" t="s">
        <v>45</v>
      </c>
      <c r="M171" s="124">
        <v>12341</v>
      </c>
      <c r="N171" s="64"/>
      <c r="O171" s="63" t="s">
        <v>45</v>
      </c>
      <c r="P171" s="63" t="s">
        <v>45</v>
      </c>
      <c r="Q171" s="63">
        <v>0</v>
      </c>
      <c r="R171" s="63">
        <v>0</v>
      </c>
      <c r="S171" s="63">
        <v>100</v>
      </c>
      <c r="T171" s="63">
        <v>0</v>
      </c>
      <c r="U171" s="68">
        <v>8.5</v>
      </c>
      <c r="V171" s="68">
        <v>8.24</v>
      </c>
      <c r="W171" s="63">
        <v>0</v>
      </c>
      <c r="X171" s="63">
        <v>0</v>
      </c>
      <c r="Y171" s="207"/>
      <c r="Z171" s="207"/>
    </row>
    <row r="172" spans="1:26" s="69" customFormat="1" ht="54" customHeight="1" outlineLevel="2" x14ac:dyDescent="0.3">
      <c r="A172" s="195"/>
      <c r="B172" s="198"/>
      <c r="C172" s="79" t="s">
        <v>282</v>
      </c>
      <c r="D172" s="105" t="s">
        <v>83</v>
      </c>
      <c r="E172" s="202"/>
      <c r="F172" s="202"/>
      <c r="G172" s="198"/>
      <c r="H172" s="198"/>
      <c r="I172" s="124">
        <v>399</v>
      </c>
      <c r="J172" s="124">
        <v>399</v>
      </c>
      <c r="K172" s="63" t="s">
        <v>45</v>
      </c>
      <c r="L172" s="63" t="s">
        <v>45</v>
      </c>
      <c r="M172" s="124">
        <v>399</v>
      </c>
      <c r="N172" s="64"/>
      <c r="O172" s="63" t="s">
        <v>45</v>
      </c>
      <c r="P172" s="63" t="s">
        <v>45</v>
      </c>
      <c r="Q172" s="63" t="s">
        <v>45</v>
      </c>
      <c r="R172" s="63" t="s">
        <v>45</v>
      </c>
      <c r="S172" s="63" t="s">
        <v>45</v>
      </c>
      <c r="T172" s="63" t="s">
        <v>45</v>
      </c>
      <c r="U172" s="63" t="s">
        <v>45</v>
      </c>
      <c r="V172" s="63" t="s">
        <v>45</v>
      </c>
      <c r="W172" s="109" t="s">
        <v>45</v>
      </c>
      <c r="X172" s="109" t="s">
        <v>45</v>
      </c>
      <c r="Y172" s="207"/>
      <c r="Z172" s="207"/>
    </row>
    <row r="173" spans="1:26" s="69" customFormat="1" ht="48" customHeight="1" outlineLevel="2" x14ac:dyDescent="0.3">
      <c r="A173" s="196"/>
      <c r="B173" s="198"/>
      <c r="C173" s="79" t="s">
        <v>283</v>
      </c>
      <c r="D173" s="105" t="s">
        <v>84</v>
      </c>
      <c r="E173" s="202"/>
      <c r="F173" s="202"/>
      <c r="G173" s="198"/>
      <c r="H173" s="198"/>
      <c r="I173" s="124">
        <v>138</v>
      </c>
      <c r="J173" s="124">
        <v>138</v>
      </c>
      <c r="K173" s="63" t="s">
        <v>45</v>
      </c>
      <c r="L173" s="63" t="s">
        <v>45</v>
      </c>
      <c r="M173" s="124">
        <v>138</v>
      </c>
      <c r="N173" s="64"/>
      <c r="O173" s="63" t="s">
        <v>45</v>
      </c>
      <c r="P173" s="63" t="s">
        <v>45</v>
      </c>
      <c r="Q173" s="63" t="s">
        <v>45</v>
      </c>
      <c r="R173" s="63" t="s">
        <v>45</v>
      </c>
      <c r="S173" s="63" t="s">
        <v>45</v>
      </c>
      <c r="T173" s="63" t="s">
        <v>45</v>
      </c>
      <c r="U173" s="63" t="s">
        <v>45</v>
      </c>
      <c r="V173" s="63" t="s">
        <v>45</v>
      </c>
      <c r="W173" s="109" t="s">
        <v>45</v>
      </c>
      <c r="X173" s="109" t="s">
        <v>45</v>
      </c>
      <c r="Y173" s="207"/>
      <c r="Z173" s="207"/>
    </row>
    <row r="174" spans="1:26" s="69" customFormat="1" ht="46.5" outlineLevel="2" x14ac:dyDescent="0.3">
      <c r="A174" s="194" t="s">
        <v>627</v>
      </c>
      <c r="B174" s="198"/>
      <c r="C174" s="79" t="s">
        <v>284</v>
      </c>
      <c r="D174" s="105" t="s">
        <v>80</v>
      </c>
      <c r="E174" s="202">
        <v>0.54310000000000003</v>
      </c>
      <c r="F174" s="202">
        <v>0.54310000000000003</v>
      </c>
      <c r="G174" s="198"/>
      <c r="H174" s="198"/>
      <c r="I174" s="124">
        <v>8818</v>
      </c>
      <c r="J174" s="124">
        <v>8818</v>
      </c>
      <c r="K174" s="63" t="s">
        <v>45</v>
      </c>
      <c r="L174" s="63" t="s">
        <v>45</v>
      </c>
      <c r="M174" s="124">
        <v>8818</v>
      </c>
      <c r="N174" s="64"/>
      <c r="O174" s="63" t="s">
        <v>45</v>
      </c>
      <c r="P174" s="63" t="s">
        <v>45</v>
      </c>
      <c r="Q174" s="63">
        <v>1038</v>
      </c>
      <c r="R174" s="63">
        <v>0</v>
      </c>
      <c r="S174" s="63">
        <v>100</v>
      </c>
      <c r="T174" s="104">
        <v>90.62</v>
      </c>
      <c r="U174" s="68">
        <v>8.5</v>
      </c>
      <c r="V174" s="68">
        <v>8.3699999999999992</v>
      </c>
      <c r="W174" s="63">
        <v>0</v>
      </c>
      <c r="X174" s="63">
        <v>0</v>
      </c>
      <c r="Y174" s="207"/>
      <c r="Z174" s="207"/>
    </row>
    <row r="175" spans="1:26" s="69" customFormat="1" ht="69.75" outlineLevel="2" x14ac:dyDescent="0.3">
      <c r="A175" s="195"/>
      <c r="B175" s="198"/>
      <c r="C175" s="79" t="s">
        <v>285</v>
      </c>
      <c r="D175" s="105" t="s">
        <v>83</v>
      </c>
      <c r="E175" s="202"/>
      <c r="F175" s="202"/>
      <c r="G175" s="198"/>
      <c r="H175" s="198"/>
      <c r="I175" s="124">
        <v>285</v>
      </c>
      <c r="J175" s="124">
        <v>285</v>
      </c>
      <c r="K175" s="63" t="s">
        <v>45</v>
      </c>
      <c r="L175" s="63" t="s">
        <v>45</v>
      </c>
      <c r="M175" s="124">
        <v>285</v>
      </c>
      <c r="N175" s="64"/>
      <c r="O175" s="63" t="s">
        <v>45</v>
      </c>
      <c r="P175" s="63" t="s">
        <v>45</v>
      </c>
      <c r="Q175" s="63" t="s">
        <v>45</v>
      </c>
      <c r="R175" s="63" t="s">
        <v>45</v>
      </c>
      <c r="S175" s="63" t="s">
        <v>45</v>
      </c>
      <c r="T175" s="63" t="s">
        <v>45</v>
      </c>
      <c r="U175" s="63" t="s">
        <v>45</v>
      </c>
      <c r="V175" s="63" t="s">
        <v>45</v>
      </c>
      <c r="W175" s="109" t="s">
        <v>45</v>
      </c>
      <c r="X175" s="109" t="s">
        <v>45</v>
      </c>
      <c r="Y175" s="207"/>
      <c r="Z175" s="207"/>
    </row>
    <row r="176" spans="1:26" s="69" customFormat="1" ht="69.75" outlineLevel="2" x14ac:dyDescent="0.3">
      <c r="A176" s="196"/>
      <c r="B176" s="198"/>
      <c r="C176" s="79" t="s">
        <v>286</v>
      </c>
      <c r="D176" s="105" t="s">
        <v>84</v>
      </c>
      <c r="E176" s="202"/>
      <c r="F176" s="202"/>
      <c r="G176" s="198"/>
      <c r="H176" s="198"/>
      <c r="I176" s="124">
        <v>98</v>
      </c>
      <c r="J176" s="124">
        <v>98</v>
      </c>
      <c r="K176" s="63" t="s">
        <v>45</v>
      </c>
      <c r="L176" s="63" t="s">
        <v>45</v>
      </c>
      <c r="M176" s="124">
        <v>98</v>
      </c>
      <c r="N176" s="64"/>
      <c r="O176" s="63" t="s">
        <v>45</v>
      </c>
      <c r="P176" s="63" t="s">
        <v>45</v>
      </c>
      <c r="Q176" s="63" t="s">
        <v>45</v>
      </c>
      <c r="R176" s="63" t="s">
        <v>45</v>
      </c>
      <c r="S176" s="63" t="s">
        <v>45</v>
      </c>
      <c r="T176" s="63" t="s">
        <v>45</v>
      </c>
      <c r="U176" s="63" t="s">
        <v>45</v>
      </c>
      <c r="V176" s="63" t="s">
        <v>45</v>
      </c>
      <c r="W176" s="109" t="s">
        <v>45</v>
      </c>
      <c r="X176" s="109" t="s">
        <v>45</v>
      </c>
      <c r="Y176" s="207"/>
      <c r="Z176" s="207"/>
    </row>
    <row r="177" spans="1:26" s="69" customFormat="1" ht="46.5" outlineLevel="2" x14ac:dyDescent="0.3">
      <c r="A177" s="194" t="s">
        <v>628</v>
      </c>
      <c r="B177" s="198"/>
      <c r="C177" s="79" t="s">
        <v>287</v>
      </c>
      <c r="D177" s="105" t="s">
        <v>80</v>
      </c>
      <c r="E177" s="202">
        <v>0.33960000000000001</v>
      </c>
      <c r="F177" s="202">
        <v>0.33960000000000001</v>
      </c>
      <c r="G177" s="198"/>
      <c r="H177" s="198"/>
      <c r="I177" s="124">
        <v>5549</v>
      </c>
      <c r="J177" s="124">
        <v>5549</v>
      </c>
      <c r="K177" s="63" t="s">
        <v>45</v>
      </c>
      <c r="L177" s="63" t="s">
        <v>45</v>
      </c>
      <c r="M177" s="124">
        <v>5549</v>
      </c>
      <c r="N177" s="64"/>
      <c r="O177" s="63" t="s">
        <v>45</v>
      </c>
      <c r="P177" s="63" t="s">
        <v>45</v>
      </c>
      <c r="Q177" s="63">
        <v>0</v>
      </c>
      <c r="R177" s="63">
        <v>0</v>
      </c>
      <c r="S177" s="63">
        <v>100</v>
      </c>
      <c r="T177" s="104">
        <v>95.52</v>
      </c>
      <c r="U177" s="68">
        <v>8.5</v>
      </c>
      <c r="V177" s="68">
        <v>8.41</v>
      </c>
      <c r="W177" s="63">
        <v>0</v>
      </c>
      <c r="X177" s="63">
        <v>0</v>
      </c>
      <c r="Y177" s="207"/>
      <c r="Z177" s="207"/>
    </row>
    <row r="178" spans="1:26" s="69" customFormat="1" ht="60" customHeight="1" outlineLevel="2" x14ac:dyDescent="0.3">
      <c r="A178" s="195"/>
      <c r="B178" s="198"/>
      <c r="C178" s="79" t="s">
        <v>288</v>
      </c>
      <c r="D178" s="105" t="s">
        <v>83</v>
      </c>
      <c r="E178" s="202"/>
      <c r="F178" s="202"/>
      <c r="G178" s="198"/>
      <c r="H178" s="198"/>
      <c r="I178" s="124">
        <v>179</v>
      </c>
      <c r="J178" s="124">
        <v>179</v>
      </c>
      <c r="K178" s="63" t="s">
        <v>45</v>
      </c>
      <c r="L178" s="63" t="s">
        <v>45</v>
      </c>
      <c r="M178" s="124">
        <v>179</v>
      </c>
      <c r="N178" s="64"/>
      <c r="O178" s="63" t="s">
        <v>45</v>
      </c>
      <c r="P178" s="63" t="s">
        <v>45</v>
      </c>
      <c r="Q178" s="63" t="s">
        <v>45</v>
      </c>
      <c r="R178" s="63" t="s">
        <v>45</v>
      </c>
      <c r="S178" s="63" t="s">
        <v>45</v>
      </c>
      <c r="T178" s="63" t="s">
        <v>45</v>
      </c>
      <c r="U178" s="63" t="s">
        <v>45</v>
      </c>
      <c r="V178" s="63" t="s">
        <v>45</v>
      </c>
      <c r="W178" s="109" t="s">
        <v>45</v>
      </c>
      <c r="X178" s="109" t="s">
        <v>45</v>
      </c>
      <c r="Y178" s="207"/>
      <c r="Z178" s="207"/>
    </row>
    <row r="179" spans="1:26" s="69" customFormat="1" ht="56.25" customHeight="1" outlineLevel="2" x14ac:dyDescent="0.3">
      <c r="A179" s="196"/>
      <c r="B179" s="198"/>
      <c r="C179" s="79" t="s">
        <v>289</v>
      </c>
      <c r="D179" s="105" t="s">
        <v>84</v>
      </c>
      <c r="E179" s="202"/>
      <c r="F179" s="202"/>
      <c r="G179" s="198"/>
      <c r="H179" s="198"/>
      <c r="I179" s="124">
        <v>62</v>
      </c>
      <c r="J179" s="124">
        <v>62</v>
      </c>
      <c r="K179" s="63" t="s">
        <v>45</v>
      </c>
      <c r="L179" s="63" t="s">
        <v>45</v>
      </c>
      <c r="M179" s="124">
        <v>62</v>
      </c>
      <c r="N179" s="62"/>
      <c r="O179" s="63" t="s">
        <v>45</v>
      </c>
      <c r="P179" s="63" t="s">
        <v>45</v>
      </c>
      <c r="Q179" s="63" t="s">
        <v>45</v>
      </c>
      <c r="R179" s="63" t="s">
        <v>45</v>
      </c>
      <c r="S179" s="63" t="s">
        <v>45</v>
      </c>
      <c r="T179" s="63" t="s">
        <v>45</v>
      </c>
      <c r="U179" s="63" t="s">
        <v>45</v>
      </c>
      <c r="V179" s="63" t="s">
        <v>45</v>
      </c>
      <c r="W179" s="109" t="s">
        <v>45</v>
      </c>
      <c r="X179" s="109" t="s">
        <v>45</v>
      </c>
      <c r="Y179" s="207"/>
      <c r="Z179" s="207"/>
    </row>
    <row r="180" spans="1:26" s="69" customFormat="1" ht="46.5" outlineLevel="2" x14ac:dyDescent="0.3">
      <c r="A180" s="194" t="s">
        <v>629</v>
      </c>
      <c r="B180" s="198"/>
      <c r="C180" s="79" t="s">
        <v>290</v>
      </c>
      <c r="D180" s="105" t="s">
        <v>80</v>
      </c>
      <c r="E180" s="202">
        <v>0.34989999999999999</v>
      </c>
      <c r="F180" s="202">
        <v>0.34989999999999999</v>
      </c>
      <c r="G180" s="198"/>
      <c r="H180" s="198"/>
      <c r="I180" s="124">
        <v>28834</v>
      </c>
      <c r="J180" s="124">
        <v>28834</v>
      </c>
      <c r="K180" s="63" t="s">
        <v>45</v>
      </c>
      <c r="L180" s="63" t="s">
        <v>45</v>
      </c>
      <c r="M180" s="124">
        <v>28834</v>
      </c>
      <c r="N180" s="63"/>
      <c r="O180" s="63" t="s">
        <v>45</v>
      </c>
      <c r="P180" s="63" t="s">
        <v>45</v>
      </c>
      <c r="Q180" s="63">
        <v>0</v>
      </c>
      <c r="R180" s="63">
        <v>0</v>
      </c>
      <c r="S180" s="63">
        <v>100</v>
      </c>
      <c r="T180" s="104">
        <v>77.709999999999994</v>
      </c>
      <c r="U180" s="68">
        <v>8.5</v>
      </c>
      <c r="V180" s="68">
        <v>8.1999999999999993</v>
      </c>
      <c r="W180" s="63">
        <v>0</v>
      </c>
      <c r="X180" s="63">
        <v>0</v>
      </c>
      <c r="Y180" s="207"/>
      <c r="Z180" s="207"/>
    </row>
    <row r="181" spans="1:26" s="69" customFormat="1" ht="46.5" outlineLevel="2" x14ac:dyDescent="0.3">
      <c r="A181" s="195"/>
      <c r="B181" s="198"/>
      <c r="C181" s="79" t="s">
        <v>291</v>
      </c>
      <c r="D181" s="105" t="s">
        <v>83</v>
      </c>
      <c r="E181" s="202"/>
      <c r="F181" s="202"/>
      <c r="G181" s="198"/>
      <c r="H181" s="198"/>
      <c r="I181" s="124">
        <v>934</v>
      </c>
      <c r="J181" s="124">
        <v>934</v>
      </c>
      <c r="K181" s="63" t="s">
        <v>45</v>
      </c>
      <c r="L181" s="63" t="s">
        <v>45</v>
      </c>
      <c r="M181" s="124">
        <v>934</v>
      </c>
      <c r="N181" s="64"/>
      <c r="O181" s="63" t="s">
        <v>45</v>
      </c>
      <c r="P181" s="63" t="s">
        <v>45</v>
      </c>
      <c r="Q181" s="63" t="s">
        <v>45</v>
      </c>
      <c r="R181" s="63" t="s">
        <v>45</v>
      </c>
      <c r="S181" s="63" t="s">
        <v>45</v>
      </c>
      <c r="T181" s="63" t="s">
        <v>45</v>
      </c>
      <c r="U181" s="63" t="s">
        <v>45</v>
      </c>
      <c r="V181" s="63" t="s">
        <v>45</v>
      </c>
      <c r="W181" s="109" t="s">
        <v>45</v>
      </c>
      <c r="X181" s="109" t="s">
        <v>45</v>
      </c>
      <c r="Y181" s="207"/>
      <c r="Z181" s="207"/>
    </row>
    <row r="182" spans="1:26" ht="46.5" customHeight="1" outlineLevel="2" x14ac:dyDescent="0.3">
      <c r="A182" s="196"/>
      <c r="B182" s="198"/>
      <c r="C182" s="79" t="s">
        <v>292</v>
      </c>
      <c r="D182" s="105" t="s">
        <v>84</v>
      </c>
      <c r="E182" s="202"/>
      <c r="F182" s="202"/>
      <c r="G182" s="198"/>
      <c r="H182" s="198"/>
      <c r="I182" s="124">
        <v>322</v>
      </c>
      <c r="J182" s="124">
        <v>322</v>
      </c>
      <c r="K182" s="63" t="s">
        <v>45</v>
      </c>
      <c r="L182" s="63" t="s">
        <v>45</v>
      </c>
      <c r="M182" s="124">
        <v>322</v>
      </c>
      <c r="N182" s="107"/>
      <c r="O182" s="63" t="s">
        <v>45</v>
      </c>
      <c r="P182" s="63" t="s">
        <v>45</v>
      </c>
      <c r="Q182" s="63" t="s">
        <v>45</v>
      </c>
      <c r="R182" s="63" t="s">
        <v>45</v>
      </c>
      <c r="S182" s="63" t="s">
        <v>45</v>
      </c>
      <c r="T182" s="63" t="s">
        <v>45</v>
      </c>
      <c r="U182" s="63" t="s">
        <v>45</v>
      </c>
      <c r="V182" s="63" t="s">
        <v>45</v>
      </c>
      <c r="W182" s="109" t="s">
        <v>45</v>
      </c>
      <c r="X182" s="109" t="s">
        <v>45</v>
      </c>
      <c r="Y182" s="207"/>
      <c r="Z182" s="207"/>
    </row>
    <row r="183" spans="1:26" ht="60.75" customHeight="1" outlineLevel="2" x14ac:dyDescent="0.3">
      <c r="A183" s="194" t="s">
        <v>630</v>
      </c>
      <c r="B183" s="198"/>
      <c r="C183" s="79" t="s">
        <v>293</v>
      </c>
      <c r="D183" s="105" t="s">
        <v>80</v>
      </c>
      <c r="E183" s="205">
        <v>0.77749999999999997</v>
      </c>
      <c r="F183" s="205">
        <v>0.77749999999999997</v>
      </c>
      <c r="G183" s="198"/>
      <c r="H183" s="198"/>
      <c r="I183" s="124">
        <v>11403</v>
      </c>
      <c r="J183" s="124">
        <v>11403</v>
      </c>
      <c r="K183" s="63" t="s">
        <v>45</v>
      </c>
      <c r="L183" s="63" t="s">
        <v>45</v>
      </c>
      <c r="M183" s="124">
        <v>11403</v>
      </c>
      <c r="N183" s="107"/>
      <c r="O183" s="63" t="s">
        <v>45</v>
      </c>
      <c r="P183" s="63" t="s">
        <v>45</v>
      </c>
      <c r="Q183" s="63">
        <v>0</v>
      </c>
      <c r="R183" s="63">
        <v>0</v>
      </c>
      <c r="S183" s="63">
        <v>100</v>
      </c>
      <c r="T183" s="104">
        <v>55.43</v>
      </c>
      <c r="U183" s="68">
        <v>8.5</v>
      </c>
      <c r="V183" s="68">
        <v>7.9</v>
      </c>
      <c r="W183" s="24">
        <v>1</v>
      </c>
      <c r="X183" s="24">
        <v>0</v>
      </c>
      <c r="Y183" s="207"/>
      <c r="Z183" s="207"/>
    </row>
    <row r="184" spans="1:26" ht="44.25" customHeight="1" outlineLevel="2" x14ac:dyDescent="0.3">
      <c r="A184" s="195"/>
      <c r="B184" s="198"/>
      <c r="C184" s="79" t="s">
        <v>294</v>
      </c>
      <c r="D184" s="105" t="s">
        <v>83</v>
      </c>
      <c r="E184" s="205"/>
      <c r="F184" s="205"/>
      <c r="G184" s="198"/>
      <c r="H184" s="198"/>
      <c r="I184" s="124">
        <v>369</v>
      </c>
      <c r="J184" s="124">
        <v>369</v>
      </c>
      <c r="K184" s="63" t="s">
        <v>45</v>
      </c>
      <c r="L184" s="63" t="s">
        <v>45</v>
      </c>
      <c r="M184" s="124">
        <v>369</v>
      </c>
      <c r="N184" s="108"/>
      <c r="O184" s="63" t="s">
        <v>45</v>
      </c>
      <c r="P184" s="63" t="s">
        <v>45</v>
      </c>
      <c r="Q184" s="63" t="s">
        <v>45</v>
      </c>
      <c r="R184" s="63" t="s">
        <v>45</v>
      </c>
      <c r="S184" s="63" t="s">
        <v>45</v>
      </c>
      <c r="T184" s="63" t="s">
        <v>45</v>
      </c>
      <c r="U184" s="63" t="s">
        <v>45</v>
      </c>
      <c r="V184" s="63" t="s">
        <v>45</v>
      </c>
      <c r="W184" s="109" t="s">
        <v>45</v>
      </c>
      <c r="X184" s="109" t="s">
        <v>45</v>
      </c>
      <c r="Y184" s="207"/>
      <c r="Z184" s="207"/>
    </row>
    <row r="185" spans="1:26" ht="49.5" customHeight="1" outlineLevel="2" x14ac:dyDescent="0.3">
      <c r="A185" s="196"/>
      <c r="B185" s="198"/>
      <c r="C185" s="79" t="s">
        <v>295</v>
      </c>
      <c r="D185" s="105" t="s">
        <v>84</v>
      </c>
      <c r="E185" s="205"/>
      <c r="F185" s="205"/>
      <c r="G185" s="198"/>
      <c r="H185" s="198"/>
      <c r="I185" s="124">
        <v>127</v>
      </c>
      <c r="J185" s="124">
        <v>127</v>
      </c>
      <c r="K185" s="63" t="s">
        <v>45</v>
      </c>
      <c r="L185" s="63" t="s">
        <v>45</v>
      </c>
      <c r="M185" s="124">
        <v>127</v>
      </c>
      <c r="N185" s="108"/>
      <c r="O185" s="63" t="s">
        <v>45</v>
      </c>
      <c r="P185" s="63" t="s">
        <v>45</v>
      </c>
      <c r="Q185" s="63" t="s">
        <v>45</v>
      </c>
      <c r="R185" s="63" t="s">
        <v>45</v>
      </c>
      <c r="S185" s="63" t="s">
        <v>45</v>
      </c>
      <c r="T185" s="63" t="s">
        <v>45</v>
      </c>
      <c r="U185" s="63" t="s">
        <v>45</v>
      </c>
      <c r="V185" s="63" t="s">
        <v>45</v>
      </c>
      <c r="W185" s="109" t="s">
        <v>45</v>
      </c>
      <c r="X185" s="109" t="s">
        <v>45</v>
      </c>
      <c r="Y185" s="207"/>
      <c r="Z185" s="207"/>
    </row>
    <row r="186" spans="1:26" ht="43.5" customHeight="1" outlineLevel="2" x14ac:dyDescent="0.3">
      <c r="A186" s="194" t="s">
        <v>631</v>
      </c>
      <c r="B186" s="198"/>
      <c r="C186" s="79" t="s">
        <v>296</v>
      </c>
      <c r="D186" s="105" t="s">
        <v>80</v>
      </c>
      <c r="E186" s="202">
        <v>2.3359999999999999</v>
      </c>
      <c r="F186" s="202">
        <v>2.3359999999999999</v>
      </c>
      <c r="G186" s="198"/>
      <c r="H186" s="198"/>
      <c r="I186" s="124">
        <v>43261</v>
      </c>
      <c r="J186" s="124">
        <v>43261</v>
      </c>
      <c r="K186" s="63" t="s">
        <v>45</v>
      </c>
      <c r="L186" s="63" t="s">
        <v>45</v>
      </c>
      <c r="M186" s="124">
        <v>43261</v>
      </c>
      <c r="N186" s="108"/>
      <c r="O186" s="63" t="s">
        <v>45</v>
      </c>
      <c r="P186" s="63" t="s">
        <v>45</v>
      </c>
      <c r="Q186" s="24">
        <v>58</v>
      </c>
      <c r="R186" s="63">
        <v>0</v>
      </c>
      <c r="S186" s="63">
        <v>100</v>
      </c>
      <c r="T186" s="104">
        <v>53</v>
      </c>
      <c r="U186" s="68">
        <v>8.5</v>
      </c>
      <c r="V186" s="68">
        <v>7.74</v>
      </c>
      <c r="W186" s="24">
        <v>3</v>
      </c>
      <c r="X186" s="24">
        <v>0</v>
      </c>
      <c r="Y186" s="207"/>
      <c r="Z186" s="207"/>
    </row>
    <row r="187" spans="1:26" ht="51" customHeight="1" outlineLevel="2" x14ac:dyDescent="0.3">
      <c r="A187" s="195"/>
      <c r="B187" s="198"/>
      <c r="C187" s="79" t="s">
        <v>297</v>
      </c>
      <c r="D187" s="105" t="s">
        <v>83</v>
      </c>
      <c r="E187" s="202"/>
      <c r="F187" s="202"/>
      <c r="G187" s="198"/>
      <c r="H187" s="198"/>
      <c r="I187" s="124">
        <v>1401</v>
      </c>
      <c r="J187" s="124">
        <v>1401</v>
      </c>
      <c r="K187" s="63" t="s">
        <v>45</v>
      </c>
      <c r="L187" s="63" t="s">
        <v>45</v>
      </c>
      <c r="M187" s="124">
        <v>1401</v>
      </c>
      <c r="N187" s="108"/>
      <c r="O187" s="63" t="s">
        <v>45</v>
      </c>
      <c r="P187" s="63" t="s">
        <v>45</v>
      </c>
      <c r="Q187" s="63" t="s">
        <v>45</v>
      </c>
      <c r="R187" s="63" t="s">
        <v>45</v>
      </c>
      <c r="S187" s="63" t="s">
        <v>45</v>
      </c>
      <c r="T187" s="63" t="s">
        <v>45</v>
      </c>
      <c r="U187" s="63" t="s">
        <v>45</v>
      </c>
      <c r="V187" s="63" t="s">
        <v>45</v>
      </c>
      <c r="W187" s="109" t="s">
        <v>45</v>
      </c>
      <c r="X187" s="109" t="s">
        <v>45</v>
      </c>
      <c r="Y187" s="207"/>
      <c r="Z187" s="207"/>
    </row>
    <row r="188" spans="1:26" ht="42.75" customHeight="1" outlineLevel="2" x14ac:dyDescent="0.3">
      <c r="A188" s="196"/>
      <c r="B188" s="198"/>
      <c r="C188" s="79" t="s">
        <v>298</v>
      </c>
      <c r="D188" s="105" t="s">
        <v>84</v>
      </c>
      <c r="E188" s="202"/>
      <c r="F188" s="202"/>
      <c r="G188" s="198"/>
      <c r="H188" s="198"/>
      <c r="I188" s="124">
        <v>484</v>
      </c>
      <c r="J188" s="124">
        <v>484</v>
      </c>
      <c r="K188" s="63" t="s">
        <v>45</v>
      </c>
      <c r="L188" s="63" t="s">
        <v>45</v>
      </c>
      <c r="M188" s="124">
        <v>484</v>
      </c>
      <c r="N188" s="108"/>
      <c r="O188" s="63" t="s">
        <v>45</v>
      </c>
      <c r="P188" s="63" t="s">
        <v>45</v>
      </c>
      <c r="Q188" s="63" t="s">
        <v>45</v>
      </c>
      <c r="R188" s="63" t="s">
        <v>45</v>
      </c>
      <c r="S188" s="63" t="s">
        <v>45</v>
      </c>
      <c r="T188" s="63" t="s">
        <v>45</v>
      </c>
      <c r="U188" s="63" t="s">
        <v>45</v>
      </c>
      <c r="V188" s="63" t="s">
        <v>45</v>
      </c>
      <c r="W188" s="109" t="s">
        <v>45</v>
      </c>
      <c r="X188" s="109" t="s">
        <v>45</v>
      </c>
      <c r="Y188" s="207"/>
      <c r="Z188" s="207"/>
    </row>
    <row r="189" spans="1:26" ht="54.75" customHeight="1" outlineLevel="2" x14ac:dyDescent="0.3">
      <c r="A189" s="194" t="s">
        <v>632</v>
      </c>
      <c r="B189" s="198"/>
      <c r="C189" s="79" t="s">
        <v>299</v>
      </c>
      <c r="D189" s="105" t="s">
        <v>80</v>
      </c>
      <c r="E189" s="202">
        <v>0.77880000000000005</v>
      </c>
      <c r="F189" s="202">
        <v>0.77880000000000005</v>
      </c>
      <c r="G189" s="198"/>
      <c r="H189" s="198"/>
      <c r="I189" s="124">
        <v>14038</v>
      </c>
      <c r="J189" s="124">
        <v>14038</v>
      </c>
      <c r="K189" s="63" t="s">
        <v>45</v>
      </c>
      <c r="L189" s="63" t="s">
        <v>45</v>
      </c>
      <c r="M189" s="124">
        <v>14038</v>
      </c>
      <c r="N189" s="108"/>
      <c r="O189" s="63" t="s">
        <v>45</v>
      </c>
      <c r="P189" s="63" t="s">
        <v>45</v>
      </c>
      <c r="Q189" s="63">
        <v>0</v>
      </c>
      <c r="R189" s="63">
        <v>0</v>
      </c>
      <c r="S189" s="63">
        <v>100</v>
      </c>
      <c r="T189" s="104">
        <v>85.41</v>
      </c>
      <c r="U189" s="68">
        <v>8.5</v>
      </c>
      <c r="V189" s="68">
        <v>7.38</v>
      </c>
      <c r="W189" s="24">
        <v>1</v>
      </c>
      <c r="X189" s="24">
        <v>1</v>
      </c>
      <c r="Y189" s="207"/>
      <c r="Z189" s="207"/>
    </row>
    <row r="190" spans="1:26" ht="42" customHeight="1" outlineLevel="2" x14ac:dyDescent="0.3">
      <c r="A190" s="195"/>
      <c r="B190" s="198"/>
      <c r="C190" s="79" t="s">
        <v>300</v>
      </c>
      <c r="D190" s="105" t="s">
        <v>83</v>
      </c>
      <c r="E190" s="202"/>
      <c r="F190" s="202"/>
      <c r="G190" s="198"/>
      <c r="H190" s="198"/>
      <c r="I190" s="124">
        <v>454</v>
      </c>
      <c r="J190" s="124">
        <v>454</v>
      </c>
      <c r="K190" s="63" t="s">
        <v>45</v>
      </c>
      <c r="L190" s="63" t="s">
        <v>45</v>
      </c>
      <c r="M190" s="124">
        <v>454</v>
      </c>
      <c r="N190" s="108"/>
      <c r="O190" s="63" t="s">
        <v>45</v>
      </c>
      <c r="P190" s="63" t="s">
        <v>45</v>
      </c>
      <c r="Q190" s="63" t="s">
        <v>45</v>
      </c>
      <c r="R190" s="63" t="s">
        <v>45</v>
      </c>
      <c r="S190" s="63" t="s">
        <v>45</v>
      </c>
      <c r="T190" s="63" t="s">
        <v>45</v>
      </c>
      <c r="U190" s="63" t="s">
        <v>45</v>
      </c>
      <c r="V190" s="63" t="s">
        <v>45</v>
      </c>
      <c r="W190" s="109" t="s">
        <v>45</v>
      </c>
      <c r="X190" s="109" t="s">
        <v>45</v>
      </c>
      <c r="Y190" s="207"/>
      <c r="Z190" s="207"/>
    </row>
    <row r="191" spans="1:26" ht="63" customHeight="1" outlineLevel="2" x14ac:dyDescent="0.3">
      <c r="A191" s="196"/>
      <c r="B191" s="198"/>
      <c r="C191" s="79" t="s">
        <v>301</v>
      </c>
      <c r="D191" s="105" t="s">
        <v>84</v>
      </c>
      <c r="E191" s="202"/>
      <c r="F191" s="202"/>
      <c r="G191" s="198"/>
      <c r="H191" s="198"/>
      <c r="I191" s="124">
        <v>157</v>
      </c>
      <c r="J191" s="124">
        <v>157</v>
      </c>
      <c r="K191" s="63" t="s">
        <v>45</v>
      </c>
      <c r="L191" s="63" t="s">
        <v>45</v>
      </c>
      <c r="M191" s="124">
        <v>157</v>
      </c>
      <c r="N191" s="108"/>
      <c r="O191" s="63" t="s">
        <v>45</v>
      </c>
      <c r="P191" s="63" t="s">
        <v>45</v>
      </c>
      <c r="Q191" s="63" t="s">
        <v>45</v>
      </c>
      <c r="R191" s="63" t="s">
        <v>45</v>
      </c>
      <c r="S191" s="63" t="s">
        <v>45</v>
      </c>
      <c r="T191" s="63" t="s">
        <v>45</v>
      </c>
      <c r="U191" s="63" t="s">
        <v>45</v>
      </c>
      <c r="V191" s="63" t="s">
        <v>45</v>
      </c>
      <c r="W191" s="109" t="s">
        <v>45</v>
      </c>
      <c r="X191" s="109" t="s">
        <v>45</v>
      </c>
      <c r="Y191" s="207"/>
      <c r="Z191" s="207"/>
    </row>
    <row r="192" spans="1:26" ht="46.5" outlineLevel="2" x14ac:dyDescent="0.3">
      <c r="A192" s="194" t="s">
        <v>633</v>
      </c>
      <c r="B192" s="198"/>
      <c r="C192" s="79" t="s">
        <v>302</v>
      </c>
      <c r="D192" s="105" t="s">
        <v>80</v>
      </c>
      <c r="E192" s="202">
        <v>0.24049999999999999</v>
      </c>
      <c r="F192" s="202">
        <v>0.24049999999999999</v>
      </c>
      <c r="G192" s="198"/>
      <c r="H192" s="198"/>
      <c r="I192" s="124">
        <v>4515</v>
      </c>
      <c r="J192" s="124">
        <v>4515</v>
      </c>
      <c r="K192" s="63" t="s">
        <v>45</v>
      </c>
      <c r="L192" s="63" t="s">
        <v>45</v>
      </c>
      <c r="M192" s="124">
        <v>4515</v>
      </c>
      <c r="N192" s="108"/>
      <c r="O192" s="63" t="s">
        <v>45</v>
      </c>
      <c r="P192" s="63" t="s">
        <v>45</v>
      </c>
      <c r="Q192" s="24">
        <v>83</v>
      </c>
      <c r="R192" s="63">
        <v>0</v>
      </c>
      <c r="S192" s="63">
        <v>80</v>
      </c>
      <c r="T192" s="104">
        <v>76.22</v>
      </c>
      <c r="U192" s="68">
        <v>8.5</v>
      </c>
      <c r="V192" s="68">
        <v>7.38</v>
      </c>
      <c r="W192" s="24">
        <v>0</v>
      </c>
      <c r="X192" s="24">
        <v>0</v>
      </c>
      <c r="Y192" s="207"/>
      <c r="Z192" s="207"/>
    </row>
    <row r="193" spans="1:26" ht="46.5" customHeight="1" outlineLevel="2" x14ac:dyDescent="0.3">
      <c r="A193" s="195"/>
      <c r="B193" s="198"/>
      <c r="C193" s="79" t="s">
        <v>303</v>
      </c>
      <c r="D193" s="105" t="s">
        <v>83</v>
      </c>
      <c r="E193" s="202"/>
      <c r="F193" s="202"/>
      <c r="G193" s="198"/>
      <c r="H193" s="198"/>
      <c r="I193" s="124">
        <v>146</v>
      </c>
      <c r="J193" s="124">
        <v>146</v>
      </c>
      <c r="K193" s="63" t="s">
        <v>45</v>
      </c>
      <c r="L193" s="63" t="s">
        <v>45</v>
      </c>
      <c r="M193" s="124">
        <v>146</v>
      </c>
      <c r="N193" s="108"/>
      <c r="O193" s="63" t="s">
        <v>45</v>
      </c>
      <c r="P193" s="63" t="s">
        <v>45</v>
      </c>
      <c r="Q193" s="63" t="s">
        <v>45</v>
      </c>
      <c r="R193" s="63" t="s">
        <v>45</v>
      </c>
      <c r="S193" s="63" t="s">
        <v>45</v>
      </c>
      <c r="T193" s="63" t="s">
        <v>45</v>
      </c>
      <c r="U193" s="63" t="s">
        <v>45</v>
      </c>
      <c r="V193" s="63" t="s">
        <v>45</v>
      </c>
      <c r="W193" s="109" t="s">
        <v>45</v>
      </c>
      <c r="X193" s="109" t="s">
        <v>45</v>
      </c>
      <c r="Y193" s="207"/>
      <c r="Z193" s="207"/>
    </row>
    <row r="194" spans="1:26" ht="46.5" customHeight="1" outlineLevel="2" x14ac:dyDescent="0.3">
      <c r="A194" s="196"/>
      <c r="B194" s="198"/>
      <c r="C194" s="79" t="s">
        <v>304</v>
      </c>
      <c r="D194" s="105" t="s">
        <v>84</v>
      </c>
      <c r="E194" s="202"/>
      <c r="F194" s="202"/>
      <c r="G194" s="198"/>
      <c r="H194" s="198"/>
      <c r="I194" s="124">
        <v>50</v>
      </c>
      <c r="J194" s="124">
        <v>50</v>
      </c>
      <c r="K194" s="63" t="s">
        <v>45</v>
      </c>
      <c r="L194" s="63" t="s">
        <v>45</v>
      </c>
      <c r="M194" s="124">
        <v>50</v>
      </c>
      <c r="N194" s="108"/>
      <c r="O194" s="63" t="s">
        <v>45</v>
      </c>
      <c r="P194" s="63" t="s">
        <v>45</v>
      </c>
      <c r="Q194" s="63" t="s">
        <v>45</v>
      </c>
      <c r="R194" s="63" t="s">
        <v>45</v>
      </c>
      <c r="S194" s="63" t="s">
        <v>45</v>
      </c>
      <c r="T194" s="63" t="s">
        <v>45</v>
      </c>
      <c r="U194" s="63" t="s">
        <v>45</v>
      </c>
      <c r="V194" s="63" t="s">
        <v>45</v>
      </c>
      <c r="W194" s="109" t="s">
        <v>45</v>
      </c>
      <c r="X194" s="109" t="s">
        <v>45</v>
      </c>
      <c r="Y194" s="207"/>
      <c r="Z194" s="207"/>
    </row>
    <row r="195" spans="1:26" ht="46.5" outlineLevel="2" x14ac:dyDescent="0.3">
      <c r="A195" s="194" t="s">
        <v>634</v>
      </c>
      <c r="B195" s="198"/>
      <c r="C195" s="79" t="s">
        <v>305</v>
      </c>
      <c r="D195" s="105" t="s">
        <v>80</v>
      </c>
      <c r="E195" s="202">
        <v>0.34939999999999999</v>
      </c>
      <c r="F195" s="202">
        <v>0.34939999999999999</v>
      </c>
      <c r="G195" s="198"/>
      <c r="H195" s="198"/>
      <c r="I195" s="124">
        <v>5800</v>
      </c>
      <c r="J195" s="124">
        <v>5800</v>
      </c>
      <c r="K195" s="63" t="s">
        <v>45</v>
      </c>
      <c r="L195" s="63" t="s">
        <v>45</v>
      </c>
      <c r="M195" s="124">
        <v>5800</v>
      </c>
      <c r="N195" s="108"/>
      <c r="O195" s="63" t="s">
        <v>45</v>
      </c>
      <c r="P195" s="63" t="s">
        <v>45</v>
      </c>
      <c r="Q195" s="63">
        <v>0</v>
      </c>
      <c r="R195" s="63">
        <v>0</v>
      </c>
      <c r="S195" s="63">
        <v>100</v>
      </c>
      <c r="T195" s="104">
        <v>91.24</v>
      </c>
      <c r="U195" s="68">
        <v>8.5</v>
      </c>
      <c r="V195" s="68">
        <v>7.97</v>
      </c>
      <c r="W195" s="24">
        <v>0</v>
      </c>
      <c r="X195" s="24">
        <v>0</v>
      </c>
      <c r="Y195" s="207"/>
      <c r="Z195" s="207"/>
    </row>
    <row r="196" spans="1:26" ht="56.25" customHeight="1" outlineLevel="2" x14ac:dyDescent="0.3">
      <c r="A196" s="195"/>
      <c r="B196" s="198"/>
      <c r="C196" s="79" t="s">
        <v>306</v>
      </c>
      <c r="D196" s="105" t="s">
        <v>83</v>
      </c>
      <c r="E196" s="202"/>
      <c r="F196" s="202"/>
      <c r="G196" s="198"/>
      <c r="H196" s="198"/>
      <c r="I196" s="124">
        <v>187</v>
      </c>
      <c r="J196" s="124">
        <v>187</v>
      </c>
      <c r="K196" s="63" t="s">
        <v>45</v>
      </c>
      <c r="L196" s="63" t="s">
        <v>45</v>
      </c>
      <c r="M196" s="124">
        <v>187</v>
      </c>
      <c r="N196" s="108"/>
      <c r="O196" s="63" t="s">
        <v>45</v>
      </c>
      <c r="P196" s="63" t="s">
        <v>45</v>
      </c>
      <c r="Q196" s="63" t="s">
        <v>45</v>
      </c>
      <c r="R196" s="63" t="s">
        <v>45</v>
      </c>
      <c r="S196" s="63" t="s">
        <v>45</v>
      </c>
      <c r="T196" s="63" t="s">
        <v>45</v>
      </c>
      <c r="U196" s="63" t="s">
        <v>45</v>
      </c>
      <c r="V196" s="63" t="s">
        <v>45</v>
      </c>
      <c r="W196" s="109" t="s">
        <v>45</v>
      </c>
      <c r="X196" s="109" t="s">
        <v>45</v>
      </c>
      <c r="Y196" s="207"/>
      <c r="Z196" s="207"/>
    </row>
    <row r="197" spans="1:26" ht="58.5" customHeight="1" outlineLevel="2" x14ac:dyDescent="0.3">
      <c r="A197" s="196"/>
      <c r="B197" s="198"/>
      <c r="C197" s="79" t="s">
        <v>307</v>
      </c>
      <c r="D197" s="105" t="s">
        <v>84</v>
      </c>
      <c r="E197" s="202"/>
      <c r="F197" s="202"/>
      <c r="G197" s="198"/>
      <c r="H197" s="198"/>
      <c r="I197" s="124">
        <v>64</v>
      </c>
      <c r="J197" s="124">
        <v>64</v>
      </c>
      <c r="K197" s="63" t="s">
        <v>45</v>
      </c>
      <c r="L197" s="63" t="s">
        <v>45</v>
      </c>
      <c r="M197" s="124">
        <v>64</v>
      </c>
      <c r="N197" s="108"/>
      <c r="O197" s="63" t="s">
        <v>45</v>
      </c>
      <c r="P197" s="63" t="s">
        <v>45</v>
      </c>
      <c r="Q197" s="63" t="s">
        <v>45</v>
      </c>
      <c r="R197" s="63" t="s">
        <v>45</v>
      </c>
      <c r="S197" s="63" t="s">
        <v>45</v>
      </c>
      <c r="T197" s="63" t="s">
        <v>45</v>
      </c>
      <c r="U197" s="63" t="s">
        <v>45</v>
      </c>
      <c r="V197" s="63" t="s">
        <v>45</v>
      </c>
      <c r="W197" s="109" t="s">
        <v>45</v>
      </c>
      <c r="X197" s="109" t="s">
        <v>45</v>
      </c>
      <c r="Y197" s="207"/>
      <c r="Z197" s="207"/>
    </row>
    <row r="198" spans="1:26" ht="46.5" outlineLevel="2" x14ac:dyDescent="0.3">
      <c r="A198" s="194" t="s">
        <v>635</v>
      </c>
      <c r="B198" s="198"/>
      <c r="C198" s="79" t="s">
        <v>308</v>
      </c>
      <c r="D198" s="105" t="s">
        <v>80</v>
      </c>
      <c r="E198" s="202">
        <v>2.6665000000000001</v>
      </c>
      <c r="F198" s="202">
        <v>2.6665000000000001</v>
      </c>
      <c r="G198" s="198"/>
      <c r="H198" s="198"/>
      <c r="I198" s="124">
        <v>42827</v>
      </c>
      <c r="J198" s="124">
        <v>42827</v>
      </c>
      <c r="K198" s="63" t="s">
        <v>45</v>
      </c>
      <c r="L198" s="63" t="s">
        <v>45</v>
      </c>
      <c r="M198" s="124">
        <v>42827</v>
      </c>
      <c r="N198" s="108"/>
      <c r="O198" s="63" t="s">
        <v>45</v>
      </c>
      <c r="P198" s="63" t="s">
        <v>45</v>
      </c>
      <c r="Q198" s="63">
        <v>0</v>
      </c>
      <c r="R198" s="63">
        <v>0</v>
      </c>
      <c r="S198" s="63">
        <v>100</v>
      </c>
      <c r="T198" s="104">
        <v>71.7</v>
      </c>
      <c r="U198" s="68">
        <v>8.5</v>
      </c>
      <c r="V198" s="68">
        <v>7.72</v>
      </c>
      <c r="W198" s="24">
        <v>0</v>
      </c>
      <c r="X198" s="24">
        <v>0</v>
      </c>
      <c r="Y198" s="207"/>
      <c r="Z198" s="207"/>
    </row>
    <row r="199" spans="1:26" ht="56.25" customHeight="1" outlineLevel="2" x14ac:dyDescent="0.3">
      <c r="A199" s="195"/>
      <c r="B199" s="198"/>
      <c r="C199" s="79" t="s">
        <v>309</v>
      </c>
      <c r="D199" s="105" t="s">
        <v>83</v>
      </c>
      <c r="E199" s="202"/>
      <c r="F199" s="202"/>
      <c r="G199" s="198"/>
      <c r="H199" s="198"/>
      <c r="I199" s="124">
        <v>1387</v>
      </c>
      <c r="J199" s="124">
        <v>1387</v>
      </c>
      <c r="K199" s="63" t="s">
        <v>45</v>
      </c>
      <c r="L199" s="63" t="s">
        <v>45</v>
      </c>
      <c r="M199" s="124">
        <v>1387</v>
      </c>
      <c r="N199" s="108"/>
      <c r="O199" s="63" t="s">
        <v>45</v>
      </c>
      <c r="P199" s="63" t="s">
        <v>45</v>
      </c>
      <c r="Q199" s="63" t="s">
        <v>45</v>
      </c>
      <c r="R199" s="63" t="s">
        <v>45</v>
      </c>
      <c r="S199" s="63" t="s">
        <v>45</v>
      </c>
      <c r="T199" s="63" t="s">
        <v>45</v>
      </c>
      <c r="U199" s="63" t="s">
        <v>45</v>
      </c>
      <c r="V199" s="63" t="s">
        <v>45</v>
      </c>
      <c r="W199" s="109" t="s">
        <v>45</v>
      </c>
      <c r="X199" s="109" t="s">
        <v>45</v>
      </c>
      <c r="Y199" s="207"/>
      <c r="Z199" s="207"/>
    </row>
    <row r="200" spans="1:26" ht="56.25" customHeight="1" outlineLevel="2" x14ac:dyDescent="0.3">
      <c r="A200" s="196"/>
      <c r="B200" s="198"/>
      <c r="C200" s="79" t="s">
        <v>310</v>
      </c>
      <c r="D200" s="105" t="s">
        <v>84</v>
      </c>
      <c r="E200" s="202"/>
      <c r="F200" s="202"/>
      <c r="G200" s="198"/>
      <c r="H200" s="198"/>
      <c r="I200" s="124">
        <v>479</v>
      </c>
      <c r="J200" s="124">
        <v>479</v>
      </c>
      <c r="K200" s="63" t="s">
        <v>45</v>
      </c>
      <c r="L200" s="63" t="s">
        <v>45</v>
      </c>
      <c r="M200" s="124">
        <v>479</v>
      </c>
      <c r="N200" s="108"/>
      <c r="O200" s="63" t="s">
        <v>45</v>
      </c>
      <c r="P200" s="63" t="s">
        <v>45</v>
      </c>
      <c r="Q200" s="63" t="s">
        <v>45</v>
      </c>
      <c r="R200" s="63" t="s">
        <v>45</v>
      </c>
      <c r="S200" s="63" t="s">
        <v>45</v>
      </c>
      <c r="T200" s="63" t="s">
        <v>45</v>
      </c>
      <c r="U200" s="63" t="s">
        <v>45</v>
      </c>
      <c r="V200" s="63" t="s">
        <v>45</v>
      </c>
      <c r="W200" s="109" t="s">
        <v>45</v>
      </c>
      <c r="X200" s="109" t="s">
        <v>45</v>
      </c>
      <c r="Y200" s="207"/>
      <c r="Z200" s="207"/>
    </row>
    <row r="201" spans="1:26" ht="46.5" outlineLevel="2" x14ac:dyDescent="0.3">
      <c r="A201" s="194" t="s">
        <v>636</v>
      </c>
      <c r="B201" s="198"/>
      <c r="C201" s="79" t="s">
        <v>311</v>
      </c>
      <c r="D201" s="105" t="s">
        <v>80</v>
      </c>
      <c r="E201" s="202">
        <v>1.3361000000000001</v>
      </c>
      <c r="F201" s="202">
        <v>1.3361000000000001</v>
      </c>
      <c r="G201" s="198"/>
      <c r="H201" s="198"/>
      <c r="I201" s="124">
        <v>18842</v>
      </c>
      <c r="J201" s="124">
        <v>18842</v>
      </c>
      <c r="K201" s="63" t="s">
        <v>45</v>
      </c>
      <c r="L201" s="63" t="s">
        <v>45</v>
      </c>
      <c r="M201" s="124">
        <v>18842</v>
      </c>
      <c r="N201" s="108"/>
      <c r="O201" s="63" t="s">
        <v>45</v>
      </c>
      <c r="P201" s="63" t="s">
        <v>45</v>
      </c>
      <c r="Q201" s="63">
        <v>0</v>
      </c>
      <c r="R201" s="63">
        <v>0</v>
      </c>
      <c r="S201" s="63">
        <v>100</v>
      </c>
      <c r="T201" s="104">
        <v>76.930000000000007</v>
      </c>
      <c r="U201" s="68">
        <v>8.5</v>
      </c>
      <c r="V201" s="68">
        <v>7.93</v>
      </c>
      <c r="W201" s="24">
        <v>0</v>
      </c>
      <c r="X201" s="24">
        <v>0</v>
      </c>
      <c r="Y201" s="207"/>
      <c r="Z201" s="207"/>
    </row>
    <row r="202" spans="1:26" ht="53.25" customHeight="1" outlineLevel="2" x14ac:dyDescent="0.3">
      <c r="A202" s="195"/>
      <c r="B202" s="198"/>
      <c r="C202" s="79" t="s">
        <v>312</v>
      </c>
      <c r="D202" s="105" t="s">
        <v>83</v>
      </c>
      <c r="E202" s="202"/>
      <c r="F202" s="202"/>
      <c r="G202" s="198"/>
      <c r="H202" s="198"/>
      <c r="I202" s="124">
        <v>610</v>
      </c>
      <c r="J202" s="124">
        <v>610</v>
      </c>
      <c r="K202" s="63" t="s">
        <v>45</v>
      </c>
      <c r="L202" s="63" t="s">
        <v>45</v>
      </c>
      <c r="M202" s="124">
        <v>610</v>
      </c>
      <c r="N202" s="108"/>
      <c r="O202" s="63" t="s">
        <v>45</v>
      </c>
      <c r="P202" s="63" t="s">
        <v>45</v>
      </c>
      <c r="Q202" s="63" t="s">
        <v>45</v>
      </c>
      <c r="R202" s="63" t="s">
        <v>45</v>
      </c>
      <c r="S202" s="63" t="s">
        <v>45</v>
      </c>
      <c r="T202" s="63" t="s">
        <v>45</v>
      </c>
      <c r="U202" s="63" t="s">
        <v>45</v>
      </c>
      <c r="V202" s="63" t="s">
        <v>45</v>
      </c>
      <c r="W202" s="109" t="s">
        <v>45</v>
      </c>
      <c r="X202" s="109" t="s">
        <v>45</v>
      </c>
      <c r="Y202" s="207"/>
      <c r="Z202" s="207"/>
    </row>
    <row r="203" spans="1:26" ht="56.25" customHeight="1" outlineLevel="2" x14ac:dyDescent="0.3">
      <c r="A203" s="196"/>
      <c r="B203" s="198"/>
      <c r="C203" s="79" t="s">
        <v>313</v>
      </c>
      <c r="D203" s="105" t="s">
        <v>84</v>
      </c>
      <c r="E203" s="202"/>
      <c r="F203" s="202"/>
      <c r="G203" s="198"/>
      <c r="H203" s="198"/>
      <c r="I203" s="124">
        <v>211</v>
      </c>
      <c r="J203" s="124">
        <v>211</v>
      </c>
      <c r="K203" s="63" t="s">
        <v>45</v>
      </c>
      <c r="L203" s="63" t="s">
        <v>45</v>
      </c>
      <c r="M203" s="124">
        <v>211</v>
      </c>
      <c r="N203" s="108"/>
      <c r="O203" s="63" t="s">
        <v>45</v>
      </c>
      <c r="P203" s="63" t="s">
        <v>45</v>
      </c>
      <c r="Q203" s="63" t="s">
        <v>45</v>
      </c>
      <c r="R203" s="63" t="s">
        <v>45</v>
      </c>
      <c r="S203" s="63" t="s">
        <v>45</v>
      </c>
      <c r="T203" s="63" t="s">
        <v>45</v>
      </c>
      <c r="U203" s="63" t="s">
        <v>45</v>
      </c>
      <c r="V203" s="63" t="s">
        <v>45</v>
      </c>
      <c r="W203" s="109" t="s">
        <v>45</v>
      </c>
      <c r="X203" s="109" t="s">
        <v>45</v>
      </c>
      <c r="Y203" s="207"/>
      <c r="Z203" s="207"/>
    </row>
    <row r="204" spans="1:26" ht="22.5" outlineLevel="1" x14ac:dyDescent="0.3">
      <c r="A204" s="122" t="s">
        <v>637</v>
      </c>
      <c r="B204" s="198"/>
      <c r="C204" s="74" t="s">
        <v>314</v>
      </c>
      <c r="D204" s="97" t="s">
        <v>20</v>
      </c>
      <c r="E204" s="92">
        <f>SUM(E205:E243)</f>
        <v>47.698799999999999</v>
      </c>
      <c r="F204" s="92">
        <f>SUM(F205:F243)</f>
        <v>47.698799999999999</v>
      </c>
      <c r="G204" s="198"/>
      <c r="H204" s="198"/>
      <c r="I204" s="125">
        <f>SUM(I205:I243)</f>
        <v>530279</v>
      </c>
      <c r="J204" s="125">
        <f>SUM(J205:J243)</f>
        <v>530279</v>
      </c>
      <c r="K204" s="63" t="s">
        <v>45</v>
      </c>
      <c r="L204" s="63" t="s">
        <v>45</v>
      </c>
      <c r="M204" s="125">
        <f>SUM(M205:M243)</f>
        <v>530279</v>
      </c>
      <c r="N204" s="108"/>
      <c r="O204" s="63" t="s">
        <v>45</v>
      </c>
      <c r="P204" s="63" t="s">
        <v>45</v>
      </c>
      <c r="Q204" s="108"/>
      <c r="R204" s="108"/>
      <c r="S204" s="108"/>
      <c r="T204" s="136"/>
      <c r="U204" s="108"/>
      <c r="V204" s="108"/>
      <c r="W204" s="108"/>
      <c r="X204" s="108"/>
      <c r="Y204" s="207"/>
      <c r="Z204" s="207"/>
    </row>
    <row r="205" spans="1:26" ht="46.5" outlineLevel="2" x14ac:dyDescent="0.3">
      <c r="A205" s="194" t="s">
        <v>638</v>
      </c>
      <c r="B205" s="198"/>
      <c r="C205" s="93" t="s">
        <v>315</v>
      </c>
      <c r="D205" s="78" t="s">
        <v>80</v>
      </c>
      <c r="E205" s="203">
        <v>7.99</v>
      </c>
      <c r="F205" s="203">
        <v>7.99</v>
      </c>
      <c r="G205" s="198"/>
      <c r="H205" s="198"/>
      <c r="I205" s="127">
        <v>112993</v>
      </c>
      <c r="J205" s="127">
        <v>112993</v>
      </c>
      <c r="K205" s="63" t="s">
        <v>45</v>
      </c>
      <c r="L205" s="63" t="s">
        <v>45</v>
      </c>
      <c r="M205" s="127">
        <v>112993</v>
      </c>
      <c r="N205" s="108"/>
      <c r="O205" s="63" t="s">
        <v>45</v>
      </c>
      <c r="P205" s="63" t="s">
        <v>45</v>
      </c>
      <c r="Q205" s="24">
        <v>346</v>
      </c>
      <c r="R205" s="63">
        <v>0</v>
      </c>
      <c r="S205" s="63">
        <v>100</v>
      </c>
      <c r="T205" s="104" t="s">
        <v>791</v>
      </c>
      <c r="U205" s="63">
        <v>9</v>
      </c>
      <c r="V205" s="68">
        <v>8.49</v>
      </c>
      <c r="W205" s="24">
        <v>0</v>
      </c>
      <c r="X205" s="24">
        <v>0</v>
      </c>
      <c r="Y205" s="207"/>
      <c r="Z205" s="207"/>
    </row>
    <row r="206" spans="1:26" ht="46.5" outlineLevel="2" x14ac:dyDescent="0.3">
      <c r="A206" s="195"/>
      <c r="B206" s="198"/>
      <c r="C206" s="94" t="s">
        <v>316</v>
      </c>
      <c r="D206" s="78" t="s">
        <v>83</v>
      </c>
      <c r="E206" s="203"/>
      <c r="F206" s="203"/>
      <c r="G206" s="198"/>
      <c r="H206" s="198"/>
      <c r="I206" s="127">
        <v>3660</v>
      </c>
      <c r="J206" s="127">
        <v>3660</v>
      </c>
      <c r="K206" s="63" t="s">
        <v>45</v>
      </c>
      <c r="L206" s="63" t="s">
        <v>45</v>
      </c>
      <c r="M206" s="127">
        <v>3660</v>
      </c>
      <c r="N206" s="108"/>
      <c r="O206" s="63" t="s">
        <v>45</v>
      </c>
      <c r="P206" s="63" t="s">
        <v>45</v>
      </c>
      <c r="Q206" s="63" t="s">
        <v>45</v>
      </c>
      <c r="R206" s="63" t="s">
        <v>45</v>
      </c>
      <c r="S206" s="109" t="s">
        <v>45</v>
      </c>
      <c r="T206" s="109" t="s">
        <v>45</v>
      </c>
      <c r="U206" s="63" t="s">
        <v>45</v>
      </c>
      <c r="V206" s="63" t="s">
        <v>45</v>
      </c>
      <c r="W206" s="109" t="s">
        <v>45</v>
      </c>
      <c r="X206" s="109" t="s">
        <v>45</v>
      </c>
      <c r="Y206" s="207"/>
      <c r="Z206" s="207"/>
    </row>
    <row r="207" spans="1:26" ht="46.5" outlineLevel="2" x14ac:dyDescent="0.3">
      <c r="A207" s="196"/>
      <c r="B207" s="198"/>
      <c r="C207" s="77" t="s">
        <v>317</v>
      </c>
      <c r="D207" s="110" t="s">
        <v>84</v>
      </c>
      <c r="E207" s="203"/>
      <c r="F207" s="203"/>
      <c r="G207" s="198"/>
      <c r="H207" s="198"/>
      <c r="I207" s="127">
        <v>1265</v>
      </c>
      <c r="J207" s="127">
        <v>1265</v>
      </c>
      <c r="K207" s="63" t="s">
        <v>45</v>
      </c>
      <c r="L207" s="63" t="s">
        <v>45</v>
      </c>
      <c r="M207" s="127">
        <v>1265</v>
      </c>
      <c r="N207" s="108"/>
      <c r="O207" s="63" t="s">
        <v>45</v>
      </c>
      <c r="P207" s="63" t="s">
        <v>45</v>
      </c>
      <c r="Q207" s="63" t="s">
        <v>45</v>
      </c>
      <c r="R207" s="63" t="s">
        <v>45</v>
      </c>
      <c r="S207" s="109" t="s">
        <v>45</v>
      </c>
      <c r="T207" s="109" t="s">
        <v>45</v>
      </c>
      <c r="U207" s="63" t="s">
        <v>45</v>
      </c>
      <c r="V207" s="63" t="s">
        <v>45</v>
      </c>
      <c r="W207" s="109" t="s">
        <v>45</v>
      </c>
      <c r="X207" s="109" t="s">
        <v>45</v>
      </c>
      <c r="Y207" s="207"/>
      <c r="Z207" s="207"/>
    </row>
    <row r="208" spans="1:26" ht="46.5" outlineLevel="2" x14ac:dyDescent="0.3">
      <c r="A208" s="194" t="s">
        <v>639</v>
      </c>
      <c r="B208" s="198"/>
      <c r="C208" s="77" t="s">
        <v>318</v>
      </c>
      <c r="D208" s="110" t="s">
        <v>103</v>
      </c>
      <c r="E208" s="203">
        <v>2.62</v>
      </c>
      <c r="F208" s="203">
        <v>2.62</v>
      </c>
      <c r="G208" s="198"/>
      <c r="H208" s="198"/>
      <c r="I208" s="127">
        <v>24669</v>
      </c>
      <c r="J208" s="127">
        <v>24669</v>
      </c>
      <c r="K208" s="63" t="s">
        <v>45</v>
      </c>
      <c r="L208" s="63" t="s">
        <v>45</v>
      </c>
      <c r="M208" s="127">
        <v>24669</v>
      </c>
      <c r="N208" s="108"/>
      <c r="O208" s="63" t="s">
        <v>45</v>
      </c>
      <c r="P208" s="63" t="s">
        <v>45</v>
      </c>
      <c r="Q208" s="24">
        <v>18</v>
      </c>
      <c r="R208" s="63">
        <v>0</v>
      </c>
      <c r="S208" s="63">
        <v>100</v>
      </c>
      <c r="T208" s="104">
        <v>18.12</v>
      </c>
      <c r="U208" s="63">
        <v>9</v>
      </c>
      <c r="V208" s="68">
        <v>8.99</v>
      </c>
      <c r="W208" s="24">
        <v>1</v>
      </c>
      <c r="X208" s="24">
        <v>0</v>
      </c>
      <c r="Y208" s="207"/>
      <c r="Z208" s="207"/>
    </row>
    <row r="209" spans="1:26" ht="46.5" outlineLevel="2" x14ac:dyDescent="0.3">
      <c r="A209" s="195"/>
      <c r="B209" s="198"/>
      <c r="C209" s="77" t="s">
        <v>319</v>
      </c>
      <c r="D209" s="110" t="s">
        <v>83</v>
      </c>
      <c r="E209" s="203"/>
      <c r="F209" s="203"/>
      <c r="G209" s="198"/>
      <c r="H209" s="198"/>
      <c r="I209" s="127">
        <v>799</v>
      </c>
      <c r="J209" s="127">
        <v>799</v>
      </c>
      <c r="K209" s="63" t="s">
        <v>45</v>
      </c>
      <c r="L209" s="63" t="s">
        <v>45</v>
      </c>
      <c r="M209" s="127">
        <v>799</v>
      </c>
      <c r="N209" s="108"/>
      <c r="O209" s="63" t="s">
        <v>45</v>
      </c>
      <c r="P209" s="63" t="s">
        <v>45</v>
      </c>
      <c r="Q209" s="63" t="s">
        <v>45</v>
      </c>
      <c r="R209" s="63" t="s">
        <v>45</v>
      </c>
      <c r="S209" s="109" t="s">
        <v>45</v>
      </c>
      <c r="T209" s="109" t="s">
        <v>45</v>
      </c>
      <c r="U209" s="63" t="s">
        <v>45</v>
      </c>
      <c r="V209" s="63" t="s">
        <v>45</v>
      </c>
      <c r="W209" s="109" t="s">
        <v>45</v>
      </c>
      <c r="X209" s="109" t="s">
        <v>45</v>
      </c>
      <c r="Y209" s="207"/>
      <c r="Z209" s="207"/>
    </row>
    <row r="210" spans="1:26" ht="46.5" outlineLevel="2" x14ac:dyDescent="0.3">
      <c r="A210" s="196"/>
      <c r="B210" s="198"/>
      <c r="C210" s="77" t="s">
        <v>320</v>
      </c>
      <c r="D210" s="110" t="s">
        <v>84</v>
      </c>
      <c r="E210" s="203"/>
      <c r="F210" s="203"/>
      <c r="G210" s="198"/>
      <c r="H210" s="198"/>
      <c r="I210" s="127">
        <v>276</v>
      </c>
      <c r="J210" s="127">
        <v>276</v>
      </c>
      <c r="K210" s="63" t="s">
        <v>45</v>
      </c>
      <c r="L210" s="63" t="s">
        <v>45</v>
      </c>
      <c r="M210" s="127">
        <v>276</v>
      </c>
      <c r="N210" s="108"/>
      <c r="O210" s="63" t="s">
        <v>45</v>
      </c>
      <c r="P210" s="63" t="s">
        <v>45</v>
      </c>
      <c r="Q210" s="63" t="s">
        <v>45</v>
      </c>
      <c r="R210" s="63" t="s">
        <v>45</v>
      </c>
      <c r="S210" s="109" t="s">
        <v>45</v>
      </c>
      <c r="T210" s="109" t="s">
        <v>45</v>
      </c>
      <c r="U210" s="63" t="s">
        <v>45</v>
      </c>
      <c r="V210" s="63" t="s">
        <v>45</v>
      </c>
      <c r="W210" s="109" t="s">
        <v>45</v>
      </c>
      <c r="X210" s="109" t="s">
        <v>45</v>
      </c>
      <c r="Y210" s="207"/>
      <c r="Z210" s="207"/>
    </row>
    <row r="211" spans="1:26" ht="46.5" outlineLevel="2" x14ac:dyDescent="0.3">
      <c r="A211" s="194" t="s">
        <v>640</v>
      </c>
      <c r="B211" s="198"/>
      <c r="C211" s="77" t="s">
        <v>321</v>
      </c>
      <c r="D211" s="110" t="s">
        <v>80</v>
      </c>
      <c r="E211" s="203">
        <v>0.56879999999999997</v>
      </c>
      <c r="F211" s="203">
        <v>0.56879999999999997</v>
      </c>
      <c r="G211" s="198"/>
      <c r="H211" s="198"/>
      <c r="I211" s="127">
        <v>8705</v>
      </c>
      <c r="J211" s="127">
        <v>8705</v>
      </c>
      <c r="K211" s="63" t="s">
        <v>45</v>
      </c>
      <c r="L211" s="63" t="s">
        <v>45</v>
      </c>
      <c r="M211" s="127">
        <v>8705</v>
      </c>
      <c r="N211" s="108"/>
      <c r="O211" s="63" t="s">
        <v>45</v>
      </c>
      <c r="P211" s="63" t="s">
        <v>45</v>
      </c>
      <c r="Q211" s="63">
        <v>0</v>
      </c>
      <c r="R211" s="63">
        <v>0</v>
      </c>
      <c r="S211" s="63">
        <v>100</v>
      </c>
      <c r="T211" s="104">
        <v>0</v>
      </c>
      <c r="U211" s="63">
        <v>9</v>
      </c>
      <c r="V211" s="68">
        <v>8.7200000000000006</v>
      </c>
      <c r="W211" s="24">
        <v>0</v>
      </c>
      <c r="X211" s="24">
        <v>0</v>
      </c>
      <c r="Y211" s="207"/>
      <c r="Z211" s="207"/>
    </row>
    <row r="212" spans="1:26" ht="46.5" outlineLevel="2" x14ac:dyDescent="0.3">
      <c r="A212" s="195"/>
      <c r="B212" s="198"/>
      <c r="C212" s="77" t="s">
        <v>322</v>
      </c>
      <c r="D212" s="110" t="s">
        <v>83</v>
      </c>
      <c r="E212" s="203"/>
      <c r="F212" s="203"/>
      <c r="G212" s="198"/>
      <c r="H212" s="198"/>
      <c r="I212" s="127">
        <v>282</v>
      </c>
      <c r="J212" s="127">
        <v>282</v>
      </c>
      <c r="K212" s="63" t="s">
        <v>45</v>
      </c>
      <c r="L212" s="63" t="s">
        <v>45</v>
      </c>
      <c r="M212" s="127">
        <v>282</v>
      </c>
      <c r="N212" s="108"/>
      <c r="O212" s="63" t="s">
        <v>45</v>
      </c>
      <c r="P212" s="63" t="s">
        <v>45</v>
      </c>
      <c r="Q212" s="63" t="s">
        <v>45</v>
      </c>
      <c r="R212" s="63" t="s">
        <v>45</v>
      </c>
      <c r="S212" s="109" t="s">
        <v>45</v>
      </c>
      <c r="T212" s="109" t="s">
        <v>45</v>
      </c>
      <c r="U212" s="63" t="s">
        <v>45</v>
      </c>
      <c r="V212" s="63" t="s">
        <v>45</v>
      </c>
      <c r="W212" s="109" t="s">
        <v>45</v>
      </c>
      <c r="X212" s="109" t="s">
        <v>45</v>
      </c>
      <c r="Y212" s="207"/>
      <c r="Z212" s="207"/>
    </row>
    <row r="213" spans="1:26" ht="46.5" outlineLevel="2" x14ac:dyDescent="0.3">
      <c r="A213" s="196"/>
      <c r="B213" s="198"/>
      <c r="C213" s="77" t="s">
        <v>323</v>
      </c>
      <c r="D213" s="78" t="s">
        <v>84</v>
      </c>
      <c r="E213" s="203"/>
      <c r="F213" s="203"/>
      <c r="G213" s="198"/>
      <c r="H213" s="198"/>
      <c r="I213" s="127">
        <v>97</v>
      </c>
      <c r="J213" s="127">
        <v>97</v>
      </c>
      <c r="K213" s="63" t="s">
        <v>45</v>
      </c>
      <c r="L213" s="63" t="s">
        <v>45</v>
      </c>
      <c r="M213" s="127">
        <v>97</v>
      </c>
      <c r="N213" s="108"/>
      <c r="O213" s="63" t="s">
        <v>45</v>
      </c>
      <c r="P213" s="63" t="s">
        <v>45</v>
      </c>
      <c r="Q213" s="63" t="s">
        <v>45</v>
      </c>
      <c r="R213" s="63" t="s">
        <v>45</v>
      </c>
      <c r="S213" s="109" t="s">
        <v>45</v>
      </c>
      <c r="T213" s="109" t="s">
        <v>45</v>
      </c>
      <c r="U213" s="63" t="s">
        <v>45</v>
      </c>
      <c r="V213" s="63" t="s">
        <v>45</v>
      </c>
      <c r="W213" s="109" t="s">
        <v>45</v>
      </c>
      <c r="X213" s="109" t="s">
        <v>45</v>
      </c>
      <c r="Y213" s="207"/>
      <c r="Z213" s="207"/>
    </row>
    <row r="214" spans="1:26" ht="46.5" outlineLevel="2" x14ac:dyDescent="0.3">
      <c r="A214" s="194" t="s">
        <v>641</v>
      </c>
      <c r="B214" s="198"/>
      <c r="C214" s="77" t="s">
        <v>324</v>
      </c>
      <c r="D214" s="78" t="s">
        <v>80</v>
      </c>
      <c r="E214" s="203">
        <v>2.8</v>
      </c>
      <c r="F214" s="203">
        <v>2.8</v>
      </c>
      <c r="G214" s="198"/>
      <c r="H214" s="198"/>
      <c r="I214" s="127">
        <v>18412</v>
      </c>
      <c r="J214" s="127">
        <v>18412</v>
      </c>
      <c r="K214" s="63" t="s">
        <v>45</v>
      </c>
      <c r="L214" s="63" t="s">
        <v>45</v>
      </c>
      <c r="M214" s="127">
        <v>18412</v>
      </c>
      <c r="N214" s="108"/>
      <c r="O214" s="63" t="s">
        <v>45</v>
      </c>
      <c r="P214" s="63" t="s">
        <v>45</v>
      </c>
      <c r="Q214" s="24">
        <v>172</v>
      </c>
      <c r="R214" s="63">
        <v>0</v>
      </c>
      <c r="S214" s="63">
        <v>100</v>
      </c>
      <c r="T214" s="104">
        <v>0</v>
      </c>
      <c r="U214" s="63">
        <v>9</v>
      </c>
      <c r="V214" s="68">
        <v>8.7799999999999994</v>
      </c>
      <c r="W214" s="24">
        <v>1</v>
      </c>
      <c r="X214" s="24">
        <v>1</v>
      </c>
      <c r="Y214" s="207"/>
      <c r="Z214" s="207"/>
    </row>
    <row r="215" spans="1:26" ht="46.5" outlineLevel="2" x14ac:dyDescent="0.3">
      <c r="A215" s="195"/>
      <c r="B215" s="198"/>
      <c r="C215" s="95" t="s">
        <v>325</v>
      </c>
      <c r="D215" s="78" t="s">
        <v>83</v>
      </c>
      <c r="E215" s="203"/>
      <c r="F215" s="203"/>
      <c r="G215" s="198"/>
      <c r="H215" s="198"/>
      <c r="I215" s="127">
        <v>596</v>
      </c>
      <c r="J215" s="127">
        <v>596</v>
      </c>
      <c r="K215" s="63" t="s">
        <v>45</v>
      </c>
      <c r="L215" s="63" t="s">
        <v>45</v>
      </c>
      <c r="M215" s="127">
        <v>596</v>
      </c>
      <c r="N215" s="108"/>
      <c r="O215" s="63" t="s">
        <v>45</v>
      </c>
      <c r="P215" s="63" t="s">
        <v>45</v>
      </c>
      <c r="Q215" s="63" t="s">
        <v>45</v>
      </c>
      <c r="R215" s="63" t="s">
        <v>45</v>
      </c>
      <c r="S215" s="109" t="s">
        <v>45</v>
      </c>
      <c r="T215" s="109" t="s">
        <v>45</v>
      </c>
      <c r="U215" s="63" t="s">
        <v>45</v>
      </c>
      <c r="V215" s="63" t="s">
        <v>45</v>
      </c>
      <c r="W215" s="109" t="s">
        <v>45</v>
      </c>
      <c r="X215" s="109" t="s">
        <v>45</v>
      </c>
      <c r="Y215" s="207"/>
      <c r="Z215" s="207"/>
    </row>
    <row r="216" spans="1:26" ht="46.5" outlineLevel="2" x14ac:dyDescent="0.3">
      <c r="A216" s="196"/>
      <c r="B216" s="198"/>
      <c r="C216" s="95" t="s">
        <v>326</v>
      </c>
      <c r="D216" s="78" t="s">
        <v>84</v>
      </c>
      <c r="E216" s="203"/>
      <c r="F216" s="203"/>
      <c r="G216" s="198"/>
      <c r="H216" s="198"/>
      <c r="I216" s="127">
        <v>206</v>
      </c>
      <c r="J216" s="127">
        <v>206</v>
      </c>
      <c r="K216" s="63" t="s">
        <v>45</v>
      </c>
      <c r="L216" s="63" t="s">
        <v>45</v>
      </c>
      <c r="M216" s="127">
        <v>206</v>
      </c>
      <c r="N216" s="108"/>
      <c r="O216" s="63" t="s">
        <v>45</v>
      </c>
      <c r="P216" s="63" t="s">
        <v>45</v>
      </c>
      <c r="Q216" s="63" t="s">
        <v>45</v>
      </c>
      <c r="R216" s="63" t="s">
        <v>45</v>
      </c>
      <c r="S216" s="109" t="s">
        <v>45</v>
      </c>
      <c r="T216" s="109" t="s">
        <v>45</v>
      </c>
      <c r="U216" s="63" t="s">
        <v>45</v>
      </c>
      <c r="V216" s="63" t="s">
        <v>45</v>
      </c>
      <c r="W216" s="109" t="s">
        <v>45</v>
      </c>
      <c r="X216" s="109" t="s">
        <v>45</v>
      </c>
      <c r="Y216" s="207"/>
      <c r="Z216" s="207"/>
    </row>
    <row r="217" spans="1:26" ht="46.5" outlineLevel="2" x14ac:dyDescent="0.3">
      <c r="A217" s="194" t="s">
        <v>642</v>
      </c>
      <c r="B217" s="198"/>
      <c r="C217" s="95" t="s">
        <v>327</v>
      </c>
      <c r="D217" s="78" t="s">
        <v>80</v>
      </c>
      <c r="E217" s="200">
        <v>1.2</v>
      </c>
      <c r="F217" s="200">
        <v>1.2</v>
      </c>
      <c r="G217" s="198"/>
      <c r="H217" s="198"/>
      <c r="I217" s="127">
        <v>9861</v>
      </c>
      <c r="J217" s="127">
        <v>9861</v>
      </c>
      <c r="K217" s="63" t="s">
        <v>45</v>
      </c>
      <c r="L217" s="63" t="s">
        <v>45</v>
      </c>
      <c r="M217" s="127">
        <v>9861</v>
      </c>
      <c r="N217" s="108"/>
      <c r="O217" s="63" t="s">
        <v>45</v>
      </c>
      <c r="P217" s="63" t="s">
        <v>45</v>
      </c>
      <c r="Q217" s="63">
        <v>0</v>
      </c>
      <c r="R217" s="63">
        <v>0</v>
      </c>
      <c r="S217" s="63">
        <v>100</v>
      </c>
      <c r="T217" s="104">
        <v>15.49</v>
      </c>
      <c r="U217" s="63">
        <v>9</v>
      </c>
      <c r="V217" s="68">
        <v>8.7799999999999994</v>
      </c>
      <c r="W217" s="24">
        <v>0</v>
      </c>
      <c r="X217" s="24">
        <v>0</v>
      </c>
      <c r="Y217" s="207"/>
      <c r="Z217" s="207"/>
    </row>
    <row r="218" spans="1:26" ht="46.5" outlineLevel="2" x14ac:dyDescent="0.3">
      <c r="A218" s="195"/>
      <c r="B218" s="198"/>
      <c r="C218" s="95" t="s">
        <v>328</v>
      </c>
      <c r="D218" s="78" t="s">
        <v>83</v>
      </c>
      <c r="E218" s="200"/>
      <c r="F218" s="200"/>
      <c r="G218" s="198"/>
      <c r="H218" s="198"/>
      <c r="I218" s="127">
        <v>319</v>
      </c>
      <c r="J218" s="127">
        <v>319</v>
      </c>
      <c r="K218" s="63" t="s">
        <v>45</v>
      </c>
      <c r="L218" s="63" t="s">
        <v>45</v>
      </c>
      <c r="M218" s="127">
        <v>319</v>
      </c>
      <c r="N218" s="108"/>
      <c r="O218" s="63" t="s">
        <v>45</v>
      </c>
      <c r="P218" s="63" t="s">
        <v>45</v>
      </c>
      <c r="Q218" s="63" t="s">
        <v>45</v>
      </c>
      <c r="R218" s="63" t="s">
        <v>45</v>
      </c>
      <c r="S218" s="109" t="s">
        <v>45</v>
      </c>
      <c r="T218" s="109" t="s">
        <v>45</v>
      </c>
      <c r="U218" s="63" t="s">
        <v>45</v>
      </c>
      <c r="V218" s="63" t="s">
        <v>45</v>
      </c>
      <c r="W218" s="109" t="s">
        <v>45</v>
      </c>
      <c r="X218" s="109" t="s">
        <v>45</v>
      </c>
      <c r="Y218" s="207"/>
      <c r="Z218" s="207"/>
    </row>
    <row r="219" spans="1:26" ht="46.5" outlineLevel="2" x14ac:dyDescent="0.3">
      <c r="A219" s="196"/>
      <c r="B219" s="198"/>
      <c r="C219" s="95" t="s">
        <v>329</v>
      </c>
      <c r="D219" s="78" t="s">
        <v>84</v>
      </c>
      <c r="E219" s="200"/>
      <c r="F219" s="200"/>
      <c r="G219" s="198"/>
      <c r="H219" s="198"/>
      <c r="I219" s="127">
        <v>110</v>
      </c>
      <c r="J219" s="127">
        <v>110</v>
      </c>
      <c r="K219" s="63" t="s">
        <v>45</v>
      </c>
      <c r="L219" s="63" t="s">
        <v>45</v>
      </c>
      <c r="M219" s="127">
        <v>110</v>
      </c>
      <c r="N219" s="108"/>
      <c r="O219" s="63" t="s">
        <v>45</v>
      </c>
      <c r="P219" s="63" t="s">
        <v>45</v>
      </c>
      <c r="Q219" s="63" t="s">
        <v>45</v>
      </c>
      <c r="R219" s="63" t="s">
        <v>45</v>
      </c>
      <c r="S219" s="109" t="s">
        <v>45</v>
      </c>
      <c r="T219" s="109" t="s">
        <v>45</v>
      </c>
      <c r="U219" s="63" t="s">
        <v>45</v>
      </c>
      <c r="V219" s="63" t="s">
        <v>45</v>
      </c>
      <c r="W219" s="109" t="s">
        <v>45</v>
      </c>
      <c r="X219" s="109" t="s">
        <v>45</v>
      </c>
      <c r="Y219" s="207"/>
      <c r="Z219" s="207"/>
    </row>
    <row r="220" spans="1:26" ht="46.5" outlineLevel="2" x14ac:dyDescent="0.3">
      <c r="A220" s="194" t="s">
        <v>643</v>
      </c>
      <c r="B220" s="198"/>
      <c r="C220" s="95" t="s">
        <v>330</v>
      </c>
      <c r="D220" s="78" t="s">
        <v>80</v>
      </c>
      <c r="E220" s="200">
        <v>0.16</v>
      </c>
      <c r="F220" s="200">
        <v>0.16</v>
      </c>
      <c r="G220" s="198"/>
      <c r="H220" s="198"/>
      <c r="I220" s="127">
        <v>4266</v>
      </c>
      <c r="J220" s="127">
        <v>4266</v>
      </c>
      <c r="K220" s="63" t="s">
        <v>45</v>
      </c>
      <c r="L220" s="63" t="s">
        <v>45</v>
      </c>
      <c r="M220" s="127">
        <v>4266</v>
      </c>
      <c r="N220" s="108"/>
      <c r="O220" s="63" t="s">
        <v>45</v>
      </c>
      <c r="P220" s="63" t="s">
        <v>45</v>
      </c>
      <c r="Q220" s="63">
        <v>0</v>
      </c>
      <c r="R220" s="63">
        <v>0</v>
      </c>
      <c r="S220" s="63">
        <v>100</v>
      </c>
      <c r="T220" s="104">
        <v>31.91</v>
      </c>
      <c r="U220" s="63">
        <v>9</v>
      </c>
      <c r="V220" s="68">
        <v>8.83</v>
      </c>
      <c r="W220" s="24">
        <v>0</v>
      </c>
      <c r="X220" s="24">
        <v>0</v>
      </c>
      <c r="Y220" s="207"/>
      <c r="Z220" s="207"/>
    </row>
    <row r="221" spans="1:26" ht="46.5" outlineLevel="2" x14ac:dyDescent="0.3">
      <c r="A221" s="195"/>
      <c r="B221" s="198"/>
      <c r="C221" s="95" t="s">
        <v>331</v>
      </c>
      <c r="D221" s="78" t="s">
        <v>83</v>
      </c>
      <c r="E221" s="200"/>
      <c r="F221" s="200"/>
      <c r="G221" s="198"/>
      <c r="H221" s="198"/>
      <c r="I221" s="127">
        <v>138</v>
      </c>
      <c r="J221" s="127">
        <v>138</v>
      </c>
      <c r="K221" s="63" t="s">
        <v>45</v>
      </c>
      <c r="L221" s="63" t="s">
        <v>45</v>
      </c>
      <c r="M221" s="127">
        <v>138</v>
      </c>
      <c r="N221" s="108"/>
      <c r="O221" s="63" t="s">
        <v>45</v>
      </c>
      <c r="P221" s="63" t="s">
        <v>45</v>
      </c>
      <c r="Q221" s="63" t="s">
        <v>45</v>
      </c>
      <c r="R221" s="63" t="s">
        <v>45</v>
      </c>
      <c r="S221" s="109" t="s">
        <v>45</v>
      </c>
      <c r="T221" s="109" t="s">
        <v>45</v>
      </c>
      <c r="U221" s="63" t="s">
        <v>45</v>
      </c>
      <c r="V221" s="63" t="s">
        <v>45</v>
      </c>
      <c r="W221" s="109" t="s">
        <v>45</v>
      </c>
      <c r="X221" s="109" t="s">
        <v>45</v>
      </c>
      <c r="Y221" s="207"/>
      <c r="Z221" s="207"/>
    </row>
    <row r="222" spans="1:26" ht="46.5" outlineLevel="2" x14ac:dyDescent="0.3">
      <c r="A222" s="196"/>
      <c r="B222" s="198"/>
      <c r="C222" s="95" t="s">
        <v>332</v>
      </c>
      <c r="D222" s="78" t="s">
        <v>84</v>
      </c>
      <c r="E222" s="200"/>
      <c r="F222" s="200"/>
      <c r="G222" s="198"/>
      <c r="H222" s="198"/>
      <c r="I222" s="127">
        <v>47</v>
      </c>
      <c r="J222" s="127">
        <v>47</v>
      </c>
      <c r="K222" s="63" t="s">
        <v>45</v>
      </c>
      <c r="L222" s="63" t="s">
        <v>45</v>
      </c>
      <c r="M222" s="127">
        <v>47</v>
      </c>
      <c r="N222" s="108"/>
      <c r="O222" s="63" t="s">
        <v>45</v>
      </c>
      <c r="P222" s="63" t="s">
        <v>45</v>
      </c>
      <c r="Q222" s="63" t="s">
        <v>45</v>
      </c>
      <c r="R222" s="63" t="s">
        <v>45</v>
      </c>
      <c r="S222" s="109" t="s">
        <v>45</v>
      </c>
      <c r="T222" s="109" t="s">
        <v>45</v>
      </c>
      <c r="U222" s="63" t="s">
        <v>45</v>
      </c>
      <c r="V222" s="63" t="s">
        <v>45</v>
      </c>
      <c r="W222" s="109" t="s">
        <v>45</v>
      </c>
      <c r="X222" s="109" t="s">
        <v>45</v>
      </c>
      <c r="Y222" s="207"/>
      <c r="Z222" s="207"/>
    </row>
    <row r="223" spans="1:26" ht="46.5" outlineLevel="2" x14ac:dyDescent="0.3">
      <c r="A223" s="194" t="s">
        <v>644</v>
      </c>
      <c r="B223" s="198"/>
      <c r="C223" s="95" t="s">
        <v>333</v>
      </c>
      <c r="D223" s="78" t="s">
        <v>80</v>
      </c>
      <c r="E223" s="200">
        <v>1.1599999999999999</v>
      </c>
      <c r="F223" s="200">
        <v>1.1599999999999999</v>
      </c>
      <c r="G223" s="198"/>
      <c r="H223" s="198"/>
      <c r="I223" s="127">
        <v>12820</v>
      </c>
      <c r="J223" s="127">
        <v>12820</v>
      </c>
      <c r="K223" s="63" t="s">
        <v>45</v>
      </c>
      <c r="L223" s="63" t="s">
        <v>45</v>
      </c>
      <c r="M223" s="127">
        <v>12820</v>
      </c>
      <c r="N223" s="108"/>
      <c r="O223" s="63" t="s">
        <v>45</v>
      </c>
      <c r="P223" s="63" t="s">
        <v>45</v>
      </c>
      <c r="Q223" s="63">
        <v>0</v>
      </c>
      <c r="R223" s="63">
        <v>0</v>
      </c>
      <c r="S223" s="63">
        <v>100</v>
      </c>
      <c r="T223" s="104">
        <v>0</v>
      </c>
      <c r="U223" s="63">
        <v>9</v>
      </c>
      <c r="V223" s="68">
        <v>8.7100000000000009</v>
      </c>
      <c r="W223" s="24">
        <v>0</v>
      </c>
      <c r="X223" s="24">
        <v>0</v>
      </c>
      <c r="Y223" s="207"/>
      <c r="Z223" s="207"/>
    </row>
    <row r="224" spans="1:26" ht="46.5" outlineLevel="2" x14ac:dyDescent="0.3">
      <c r="A224" s="195"/>
      <c r="B224" s="198"/>
      <c r="C224" s="95" t="s">
        <v>334</v>
      </c>
      <c r="D224" s="78" t="s">
        <v>83</v>
      </c>
      <c r="E224" s="200"/>
      <c r="F224" s="200"/>
      <c r="G224" s="198"/>
      <c r="H224" s="198"/>
      <c r="I224" s="127">
        <v>415</v>
      </c>
      <c r="J224" s="127">
        <v>415</v>
      </c>
      <c r="K224" s="63" t="s">
        <v>45</v>
      </c>
      <c r="L224" s="63" t="s">
        <v>45</v>
      </c>
      <c r="M224" s="127">
        <v>415</v>
      </c>
      <c r="N224" s="108"/>
      <c r="O224" s="63" t="s">
        <v>45</v>
      </c>
      <c r="P224" s="63" t="s">
        <v>45</v>
      </c>
      <c r="Q224" s="63" t="s">
        <v>45</v>
      </c>
      <c r="R224" s="63" t="s">
        <v>45</v>
      </c>
      <c r="S224" s="109" t="s">
        <v>45</v>
      </c>
      <c r="T224" s="109" t="s">
        <v>45</v>
      </c>
      <c r="U224" s="63" t="s">
        <v>45</v>
      </c>
      <c r="V224" s="63" t="s">
        <v>45</v>
      </c>
      <c r="W224" s="109" t="s">
        <v>45</v>
      </c>
      <c r="X224" s="109" t="s">
        <v>45</v>
      </c>
      <c r="Y224" s="207"/>
      <c r="Z224" s="207"/>
    </row>
    <row r="225" spans="1:26" ht="46.5" outlineLevel="2" x14ac:dyDescent="0.3">
      <c r="A225" s="196"/>
      <c r="B225" s="198"/>
      <c r="C225" s="95" t="s">
        <v>335</v>
      </c>
      <c r="D225" s="78" t="s">
        <v>84</v>
      </c>
      <c r="E225" s="200"/>
      <c r="F225" s="200"/>
      <c r="G225" s="198"/>
      <c r="H225" s="198"/>
      <c r="I225" s="127">
        <v>143</v>
      </c>
      <c r="J225" s="127">
        <v>143</v>
      </c>
      <c r="K225" s="63" t="s">
        <v>45</v>
      </c>
      <c r="L225" s="63" t="s">
        <v>45</v>
      </c>
      <c r="M225" s="127">
        <v>143</v>
      </c>
      <c r="N225" s="108"/>
      <c r="O225" s="63" t="s">
        <v>45</v>
      </c>
      <c r="P225" s="63" t="s">
        <v>45</v>
      </c>
      <c r="Q225" s="63" t="s">
        <v>45</v>
      </c>
      <c r="R225" s="63" t="s">
        <v>45</v>
      </c>
      <c r="S225" s="109" t="s">
        <v>45</v>
      </c>
      <c r="T225" s="109" t="s">
        <v>45</v>
      </c>
      <c r="U225" s="63" t="s">
        <v>45</v>
      </c>
      <c r="V225" s="63" t="s">
        <v>45</v>
      </c>
      <c r="W225" s="109" t="s">
        <v>45</v>
      </c>
      <c r="X225" s="109" t="s">
        <v>45</v>
      </c>
      <c r="Y225" s="207"/>
      <c r="Z225" s="207"/>
    </row>
    <row r="226" spans="1:26" ht="46.5" outlineLevel="2" x14ac:dyDescent="0.3">
      <c r="A226" s="194" t="s">
        <v>645</v>
      </c>
      <c r="B226" s="198"/>
      <c r="C226" s="95" t="s">
        <v>336</v>
      </c>
      <c r="D226" s="78" t="s">
        <v>80</v>
      </c>
      <c r="E226" s="200">
        <v>5.4</v>
      </c>
      <c r="F226" s="200">
        <v>5.4</v>
      </c>
      <c r="G226" s="198"/>
      <c r="H226" s="198"/>
      <c r="I226" s="127">
        <v>59924</v>
      </c>
      <c r="J226" s="127">
        <v>59924</v>
      </c>
      <c r="K226" s="63" t="s">
        <v>45</v>
      </c>
      <c r="L226" s="63" t="s">
        <v>45</v>
      </c>
      <c r="M226" s="127">
        <v>59924</v>
      </c>
      <c r="N226" s="108"/>
      <c r="O226" s="63" t="s">
        <v>45</v>
      </c>
      <c r="P226" s="63" t="s">
        <v>45</v>
      </c>
      <c r="Q226" s="24">
        <v>301</v>
      </c>
      <c r="R226" s="63">
        <v>0</v>
      </c>
      <c r="S226" s="63">
        <v>100</v>
      </c>
      <c r="T226" s="104">
        <v>0</v>
      </c>
      <c r="U226" s="63">
        <v>9</v>
      </c>
      <c r="V226" s="68">
        <v>8.7899999999999991</v>
      </c>
      <c r="W226" s="24">
        <v>0</v>
      </c>
      <c r="X226" s="24">
        <v>0</v>
      </c>
      <c r="Y226" s="207"/>
      <c r="Z226" s="207"/>
    </row>
    <row r="227" spans="1:26" ht="46.5" outlineLevel="2" x14ac:dyDescent="0.3">
      <c r="A227" s="195"/>
      <c r="B227" s="198"/>
      <c r="C227" s="95" t="s">
        <v>337</v>
      </c>
      <c r="D227" s="78" t="s">
        <v>83</v>
      </c>
      <c r="E227" s="200"/>
      <c r="F227" s="200"/>
      <c r="G227" s="198"/>
      <c r="H227" s="198"/>
      <c r="I227" s="127">
        <v>1941</v>
      </c>
      <c r="J227" s="127">
        <v>1941</v>
      </c>
      <c r="K227" s="63" t="s">
        <v>45</v>
      </c>
      <c r="L227" s="63" t="s">
        <v>45</v>
      </c>
      <c r="M227" s="127">
        <v>1941</v>
      </c>
      <c r="N227" s="108"/>
      <c r="O227" s="63" t="s">
        <v>45</v>
      </c>
      <c r="P227" s="63" t="s">
        <v>45</v>
      </c>
      <c r="Q227" s="63" t="s">
        <v>45</v>
      </c>
      <c r="R227" s="63" t="s">
        <v>45</v>
      </c>
      <c r="S227" s="109" t="s">
        <v>45</v>
      </c>
      <c r="T227" s="109" t="s">
        <v>45</v>
      </c>
      <c r="U227" s="63" t="s">
        <v>45</v>
      </c>
      <c r="V227" s="63" t="s">
        <v>45</v>
      </c>
      <c r="W227" s="109" t="s">
        <v>45</v>
      </c>
      <c r="X227" s="109" t="s">
        <v>45</v>
      </c>
      <c r="Y227" s="207"/>
      <c r="Z227" s="207"/>
    </row>
    <row r="228" spans="1:26" ht="46.5" outlineLevel="2" x14ac:dyDescent="0.3">
      <c r="A228" s="196"/>
      <c r="B228" s="198"/>
      <c r="C228" s="95" t="s">
        <v>338</v>
      </c>
      <c r="D228" s="78" t="s">
        <v>84</v>
      </c>
      <c r="E228" s="200"/>
      <c r="F228" s="200"/>
      <c r="G228" s="198"/>
      <c r="H228" s="198"/>
      <c r="I228" s="127">
        <v>671</v>
      </c>
      <c r="J228" s="127">
        <v>671</v>
      </c>
      <c r="K228" s="63" t="s">
        <v>45</v>
      </c>
      <c r="L228" s="63" t="s">
        <v>45</v>
      </c>
      <c r="M228" s="127">
        <v>671</v>
      </c>
      <c r="N228" s="108"/>
      <c r="O228" s="63" t="s">
        <v>45</v>
      </c>
      <c r="P228" s="63" t="s">
        <v>45</v>
      </c>
      <c r="Q228" s="63" t="s">
        <v>45</v>
      </c>
      <c r="R228" s="63" t="s">
        <v>45</v>
      </c>
      <c r="S228" s="109" t="s">
        <v>45</v>
      </c>
      <c r="T228" s="109" t="s">
        <v>45</v>
      </c>
      <c r="U228" s="63" t="s">
        <v>45</v>
      </c>
      <c r="V228" s="63" t="s">
        <v>45</v>
      </c>
      <c r="W228" s="109" t="s">
        <v>45</v>
      </c>
      <c r="X228" s="109" t="s">
        <v>45</v>
      </c>
      <c r="Y228" s="207"/>
      <c r="Z228" s="207"/>
    </row>
    <row r="229" spans="1:26" ht="46.5" outlineLevel="2" x14ac:dyDescent="0.3">
      <c r="A229" s="194" t="s">
        <v>646</v>
      </c>
      <c r="B229" s="198"/>
      <c r="C229" s="95" t="s">
        <v>339</v>
      </c>
      <c r="D229" s="78" t="s">
        <v>80</v>
      </c>
      <c r="E229" s="200">
        <v>5.8</v>
      </c>
      <c r="F229" s="200">
        <v>5.8</v>
      </c>
      <c r="G229" s="198"/>
      <c r="H229" s="198"/>
      <c r="I229" s="127">
        <v>71066</v>
      </c>
      <c r="J229" s="127">
        <v>71066</v>
      </c>
      <c r="K229" s="63" t="s">
        <v>45</v>
      </c>
      <c r="L229" s="63" t="s">
        <v>45</v>
      </c>
      <c r="M229" s="127">
        <v>71066</v>
      </c>
      <c r="N229" s="108"/>
      <c r="O229" s="63" t="s">
        <v>45</v>
      </c>
      <c r="P229" s="63" t="s">
        <v>45</v>
      </c>
      <c r="Q229" s="24">
        <v>424</v>
      </c>
      <c r="R229" s="63">
        <v>0</v>
      </c>
      <c r="S229" s="63">
        <v>100</v>
      </c>
      <c r="T229" s="104" t="s">
        <v>791</v>
      </c>
      <c r="U229" s="63">
        <v>9</v>
      </c>
      <c r="V229" s="68">
        <v>8.61</v>
      </c>
      <c r="W229" s="24">
        <v>1</v>
      </c>
      <c r="X229" s="24">
        <v>0</v>
      </c>
      <c r="Y229" s="207"/>
      <c r="Z229" s="207"/>
    </row>
    <row r="230" spans="1:26" ht="46.5" outlineLevel="2" x14ac:dyDescent="0.3">
      <c r="A230" s="195"/>
      <c r="B230" s="198"/>
      <c r="C230" s="95" t="s">
        <v>340</v>
      </c>
      <c r="D230" s="78" t="s">
        <v>83</v>
      </c>
      <c r="E230" s="200"/>
      <c r="F230" s="200"/>
      <c r="G230" s="198"/>
      <c r="H230" s="198"/>
      <c r="I230" s="127">
        <v>2302</v>
      </c>
      <c r="J230" s="127">
        <v>2302</v>
      </c>
      <c r="K230" s="63" t="s">
        <v>45</v>
      </c>
      <c r="L230" s="63" t="s">
        <v>45</v>
      </c>
      <c r="M230" s="127">
        <v>2302</v>
      </c>
      <c r="N230" s="108"/>
      <c r="O230" s="63" t="s">
        <v>45</v>
      </c>
      <c r="P230" s="63" t="s">
        <v>45</v>
      </c>
      <c r="Q230" s="63" t="s">
        <v>45</v>
      </c>
      <c r="R230" s="63" t="s">
        <v>45</v>
      </c>
      <c r="S230" s="109" t="s">
        <v>45</v>
      </c>
      <c r="T230" s="109" t="s">
        <v>45</v>
      </c>
      <c r="U230" s="63" t="s">
        <v>45</v>
      </c>
      <c r="V230" s="63" t="s">
        <v>45</v>
      </c>
      <c r="W230" s="109" t="s">
        <v>45</v>
      </c>
      <c r="X230" s="109" t="s">
        <v>45</v>
      </c>
      <c r="Y230" s="207"/>
      <c r="Z230" s="207"/>
    </row>
    <row r="231" spans="1:26" ht="46.5" outlineLevel="2" x14ac:dyDescent="0.3">
      <c r="A231" s="196"/>
      <c r="B231" s="198"/>
      <c r="C231" s="95" t="s">
        <v>341</v>
      </c>
      <c r="D231" s="78" t="s">
        <v>84</v>
      </c>
      <c r="E231" s="200"/>
      <c r="F231" s="200"/>
      <c r="G231" s="198"/>
      <c r="H231" s="198"/>
      <c r="I231" s="127">
        <v>795</v>
      </c>
      <c r="J231" s="127">
        <v>795</v>
      </c>
      <c r="K231" s="63" t="s">
        <v>45</v>
      </c>
      <c r="L231" s="63" t="s">
        <v>45</v>
      </c>
      <c r="M231" s="127">
        <v>795</v>
      </c>
      <c r="N231" s="108"/>
      <c r="O231" s="63" t="s">
        <v>45</v>
      </c>
      <c r="P231" s="63" t="s">
        <v>45</v>
      </c>
      <c r="Q231" s="63" t="s">
        <v>45</v>
      </c>
      <c r="R231" s="63" t="s">
        <v>45</v>
      </c>
      <c r="S231" s="109" t="s">
        <v>45</v>
      </c>
      <c r="T231" s="109" t="s">
        <v>45</v>
      </c>
      <c r="U231" s="63" t="s">
        <v>45</v>
      </c>
      <c r="V231" s="63" t="s">
        <v>45</v>
      </c>
      <c r="W231" s="109" t="s">
        <v>45</v>
      </c>
      <c r="X231" s="109" t="s">
        <v>45</v>
      </c>
      <c r="Y231" s="207"/>
      <c r="Z231" s="207"/>
    </row>
    <row r="232" spans="1:26" ht="46.5" outlineLevel="2" x14ac:dyDescent="0.3">
      <c r="A232" s="194" t="s">
        <v>647</v>
      </c>
      <c r="B232" s="198"/>
      <c r="C232" s="95" t="s">
        <v>342</v>
      </c>
      <c r="D232" s="78" t="s">
        <v>80</v>
      </c>
      <c r="E232" s="200">
        <v>5.7</v>
      </c>
      <c r="F232" s="200">
        <v>5.7</v>
      </c>
      <c r="G232" s="198"/>
      <c r="H232" s="198"/>
      <c r="I232" s="127">
        <v>41041</v>
      </c>
      <c r="J232" s="127">
        <v>41041</v>
      </c>
      <c r="K232" s="63" t="s">
        <v>45</v>
      </c>
      <c r="L232" s="63" t="s">
        <v>45</v>
      </c>
      <c r="M232" s="127">
        <v>41041</v>
      </c>
      <c r="N232" s="108"/>
      <c r="O232" s="63" t="s">
        <v>45</v>
      </c>
      <c r="P232" s="63" t="s">
        <v>45</v>
      </c>
      <c r="Q232" s="24">
        <v>165</v>
      </c>
      <c r="R232" s="63">
        <v>0</v>
      </c>
      <c r="S232" s="63">
        <v>100</v>
      </c>
      <c r="T232" s="104">
        <v>0</v>
      </c>
      <c r="U232" s="63">
        <v>9</v>
      </c>
      <c r="V232" s="68">
        <v>8.84</v>
      </c>
      <c r="W232" s="24">
        <v>1</v>
      </c>
      <c r="X232" s="24">
        <v>1</v>
      </c>
      <c r="Y232" s="207"/>
      <c r="Z232" s="207"/>
    </row>
    <row r="233" spans="1:26" ht="46.5" outlineLevel="2" x14ac:dyDescent="0.3">
      <c r="A233" s="195"/>
      <c r="B233" s="198"/>
      <c r="C233" s="95" t="s">
        <v>343</v>
      </c>
      <c r="D233" s="78" t="s">
        <v>83</v>
      </c>
      <c r="E233" s="200"/>
      <c r="F233" s="200"/>
      <c r="G233" s="198"/>
      <c r="H233" s="198"/>
      <c r="I233" s="127">
        <v>1329</v>
      </c>
      <c r="J233" s="127">
        <v>1329</v>
      </c>
      <c r="K233" s="63" t="s">
        <v>45</v>
      </c>
      <c r="L233" s="63" t="s">
        <v>45</v>
      </c>
      <c r="M233" s="127">
        <v>1329</v>
      </c>
      <c r="N233" s="108"/>
      <c r="O233" s="63" t="s">
        <v>45</v>
      </c>
      <c r="P233" s="63" t="s">
        <v>45</v>
      </c>
      <c r="Q233" s="63" t="s">
        <v>45</v>
      </c>
      <c r="R233" s="63" t="s">
        <v>45</v>
      </c>
      <c r="S233" s="109" t="s">
        <v>45</v>
      </c>
      <c r="T233" s="109" t="s">
        <v>45</v>
      </c>
      <c r="U233" s="63" t="s">
        <v>45</v>
      </c>
      <c r="V233" s="63" t="s">
        <v>45</v>
      </c>
      <c r="W233" s="109" t="s">
        <v>45</v>
      </c>
      <c r="X233" s="109" t="s">
        <v>45</v>
      </c>
      <c r="Y233" s="207"/>
      <c r="Z233" s="207"/>
    </row>
    <row r="234" spans="1:26" ht="46.5" outlineLevel="2" x14ac:dyDescent="0.3">
      <c r="A234" s="196"/>
      <c r="B234" s="198"/>
      <c r="C234" s="95" t="s">
        <v>344</v>
      </c>
      <c r="D234" s="78" t="s">
        <v>84</v>
      </c>
      <c r="E234" s="200"/>
      <c r="F234" s="200"/>
      <c r="G234" s="198"/>
      <c r="H234" s="198"/>
      <c r="I234" s="127">
        <v>459</v>
      </c>
      <c r="J234" s="127">
        <v>459</v>
      </c>
      <c r="K234" s="63" t="s">
        <v>45</v>
      </c>
      <c r="L234" s="63" t="s">
        <v>45</v>
      </c>
      <c r="M234" s="127">
        <v>459</v>
      </c>
      <c r="N234" s="108"/>
      <c r="O234" s="63" t="s">
        <v>45</v>
      </c>
      <c r="P234" s="63" t="s">
        <v>45</v>
      </c>
      <c r="Q234" s="63" t="s">
        <v>45</v>
      </c>
      <c r="R234" s="63" t="s">
        <v>45</v>
      </c>
      <c r="S234" s="109" t="s">
        <v>45</v>
      </c>
      <c r="T234" s="109" t="s">
        <v>45</v>
      </c>
      <c r="U234" s="63" t="s">
        <v>45</v>
      </c>
      <c r="V234" s="63" t="s">
        <v>45</v>
      </c>
      <c r="W234" s="109" t="s">
        <v>45</v>
      </c>
      <c r="X234" s="109" t="s">
        <v>45</v>
      </c>
      <c r="Y234" s="207"/>
      <c r="Z234" s="207"/>
    </row>
    <row r="235" spans="1:26" ht="46.5" outlineLevel="2" x14ac:dyDescent="0.3">
      <c r="A235" s="194" t="s">
        <v>648</v>
      </c>
      <c r="B235" s="198"/>
      <c r="C235" s="95" t="s">
        <v>345</v>
      </c>
      <c r="D235" s="78" t="s">
        <v>80</v>
      </c>
      <c r="E235" s="200">
        <v>3.69</v>
      </c>
      <c r="F235" s="200">
        <v>3.69</v>
      </c>
      <c r="G235" s="198"/>
      <c r="H235" s="198"/>
      <c r="I235" s="127">
        <v>47982</v>
      </c>
      <c r="J235" s="127">
        <v>47982</v>
      </c>
      <c r="K235" s="63" t="s">
        <v>45</v>
      </c>
      <c r="L235" s="63" t="s">
        <v>45</v>
      </c>
      <c r="M235" s="127">
        <v>47982</v>
      </c>
      <c r="N235" s="108"/>
      <c r="O235" s="63" t="s">
        <v>45</v>
      </c>
      <c r="P235" s="63" t="s">
        <v>45</v>
      </c>
      <c r="Q235" s="24">
        <v>127</v>
      </c>
      <c r="R235" s="63">
        <v>0</v>
      </c>
      <c r="S235" s="63">
        <v>100</v>
      </c>
      <c r="T235" s="104">
        <v>0</v>
      </c>
      <c r="U235" s="63">
        <v>9</v>
      </c>
      <c r="V235" s="68">
        <v>8.9600000000000009</v>
      </c>
      <c r="W235" s="24">
        <v>0</v>
      </c>
      <c r="X235" s="24">
        <v>0</v>
      </c>
      <c r="Y235" s="207"/>
      <c r="Z235" s="207"/>
    </row>
    <row r="236" spans="1:26" ht="46.5" outlineLevel="2" x14ac:dyDescent="0.3">
      <c r="A236" s="195"/>
      <c r="B236" s="198"/>
      <c r="C236" s="95" t="s">
        <v>346</v>
      </c>
      <c r="D236" s="78" t="s">
        <v>83</v>
      </c>
      <c r="E236" s="200"/>
      <c r="F236" s="200"/>
      <c r="G236" s="198"/>
      <c r="H236" s="198"/>
      <c r="I236" s="127">
        <v>1554</v>
      </c>
      <c r="J236" s="127">
        <v>1554</v>
      </c>
      <c r="K236" s="63" t="s">
        <v>45</v>
      </c>
      <c r="L236" s="63" t="s">
        <v>45</v>
      </c>
      <c r="M236" s="127">
        <v>1554</v>
      </c>
      <c r="N236" s="108"/>
      <c r="O236" s="63" t="s">
        <v>45</v>
      </c>
      <c r="P236" s="63" t="s">
        <v>45</v>
      </c>
      <c r="Q236" s="63" t="s">
        <v>45</v>
      </c>
      <c r="R236" s="63" t="s">
        <v>45</v>
      </c>
      <c r="S236" s="109" t="s">
        <v>45</v>
      </c>
      <c r="T236" s="109" t="s">
        <v>45</v>
      </c>
      <c r="U236" s="63" t="s">
        <v>45</v>
      </c>
      <c r="V236" s="63" t="s">
        <v>45</v>
      </c>
      <c r="W236" s="109" t="s">
        <v>45</v>
      </c>
      <c r="X236" s="109" t="s">
        <v>45</v>
      </c>
      <c r="Y236" s="207"/>
      <c r="Z236" s="207"/>
    </row>
    <row r="237" spans="1:26" ht="46.5" outlineLevel="2" x14ac:dyDescent="0.3">
      <c r="A237" s="196"/>
      <c r="B237" s="198"/>
      <c r="C237" s="95" t="s">
        <v>347</v>
      </c>
      <c r="D237" s="78" t="s">
        <v>84</v>
      </c>
      <c r="E237" s="200"/>
      <c r="F237" s="200"/>
      <c r="G237" s="198"/>
      <c r="H237" s="198"/>
      <c r="I237" s="127">
        <v>537</v>
      </c>
      <c r="J237" s="127">
        <v>537</v>
      </c>
      <c r="K237" s="63" t="s">
        <v>45</v>
      </c>
      <c r="L237" s="63" t="s">
        <v>45</v>
      </c>
      <c r="M237" s="127">
        <v>537</v>
      </c>
      <c r="N237" s="108"/>
      <c r="O237" s="63" t="s">
        <v>45</v>
      </c>
      <c r="P237" s="63" t="s">
        <v>45</v>
      </c>
      <c r="Q237" s="63" t="s">
        <v>45</v>
      </c>
      <c r="R237" s="63" t="s">
        <v>45</v>
      </c>
      <c r="S237" s="109" t="s">
        <v>45</v>
      </c>
      <c r="T237" s="109" t="s">
        <v>45</v>
      </c>
      <c r="U237" s="63" t="s">
        <v>45</v>
      </c>
      <c r="V237" s="63" t="s">
        <v>45</v>
      </c>
      <c r="W237" s="109" t="s">
        <v>45</v>
      </c>
      <c r="X237" s="109" t="s">
        <v>45</v>
      </c>
      <c r="Y237" s="207"/>
      <c r="Z237" s="207"/>
    </row>
    <row r="238" spans="1:26" ht="46.5" outlineLevel="2" x14ac:dyDescent="0.3">
      <c r="A238" s="194" t="s">
        <v>649</v>
      </c>
      <c r="B238" s="198"/>
      <c r="C238" s="95" t="s">
        <v>348</v>
      </c>
      <c r="D238" s="78" t="s">
        <v>80</v>
      </c>
      <c r="E238" s="200">
        <v>3.69</v>
      </c>
      <c r="F238" s="200">
        <v>3.69</v>
      </c>
      <c r="G238" s="198"/>
      <c r="H238" s="198"/>
      <c r="I238" s="127">
        <v>48536</v>
      </c>
      <c r="J238" s="127">
        <v>48536</v>
      </c>
      <c r="K238" s="63" t="s">
        <v>45</v>
      </c>
      <c r="L238" s="63" t="s">
        <v>45</v>
      </c>
      <c r="M238" s="127">
        <v>48536</v>
      </c>
      <c r="N238" s="108"/>
      <c r="O238" s="63" t="s">
        <v>45</v>
      </c>
      <c r="P238" s="63" t="s">
        <v>45</v>
      </c>
      <c r="Q238" s="24">
        <v>111</v>
      </c>
      <c r="R238" s="63">
        <v>0</v>
      </c>
      <c r="S238" s="63">
        <v>100</v>
      </c>
      <c r="T238" s="104">
        <v>2.89</v>
      </c>
      <c r="U238" s="63">
        <v>9</v>
      </c>
      <c r="V238" s="68">
        <v>8.74</v>
      </c>
      <c r="W238" s="24">
        <v>0</v>
      </c>
      <c r="X238" s="24">
        <v>0</v>
      </c>
      <c r="Y238" s="207"/>
      <c r="Z238" s="207"/>
    </row>
    <row r="239" spans="1:26" ht="46.5" outlineLevel="2" x14ac:dyDescent="0.3">
      <c r="A239" s="195"/>
      <c r="B239" s="198"/>
      <c r="C239" s="95" t="s">
        <v>349</v>
      </c>
      <c r="D239" s="78" t="s">
        <v>83</v>
      </c>
      <c r="E239" s="200"/>
      <c r="F239" s="200"/>
      <c r="G239" s="198"/>
      <c r="H239" s="198"/>
      <c r="I239" s="127">
        <v>1572</v>
      </c>
      <c r="J239" s="127">
        <v>1572</v>
      </c>
      <c r="K239" s="63" t="s">
        <v>45</v>
      </c>
      <c r="L239" s="63" t="s">
        <v>45</v>
      </c>
      <c r="M239" s="127">
        <v>1572</v>
      </c>
      <c r="N239" s="108"/>
      <c r="O239" s="63" t="s">
        <v>45</v>
      </c>
      <c r="P239" s="63" t="s">
        <v>45</v>
      </c>
      <c r="Q239" s="63" t="s">
        <v>45</v>
      </c>
      <c r="R239" s="63" t="s">
        <v>45</v>
      </c>
      <c r="S239" s="109" t="s">
        <v>45</v>
      </c>
      <c r="T239" s="109" t="s">
        <v>45</v>
      </c>
      <c r="U239" s="63" t="s">
        <v>45</v>
      </c>
      <c r="V239" s="63" t="s">
        <v>45</v>
      </c>
      <c r="W239" s="109" t="s">
        <v>45</v>
      </c>
      <c r="X239" s="109" t="s">
        <v>45</v>
      </c>
      <c r="Y239" s="207"/>
      <c r="Z239" s="207"/>
    </row>
    <row r="240" spans="1:26" ht="46.5" outlineLevel="2" x14ac:dyDescent="0.3">
      <c r="A240" s="196"/>
      <c r="B240" s="198"/>
      <c r="C240" s="95" t="s">
        <v>350</v>
      </c>
      <c r="D240" s="78" t="s">
        <v>84</v>
      </c>
      <c r="E240" s="200"/>
      <c r="F240" s="200"/>
      <c r="G240" s="198"/>
      <c r="H240" s="198"/>
      <c r="I240" s="127">
        <v>543</v>
      </c>
      <c r="J240" s="127">
        <v>543</v>
      </c>
      <c r="K240" s="63" t="s">
        <v>45</v>
      </c>
      <c r="L240" s="63" t="s">
        <v>45</v>
      </c>
      <c r="M240" s="127">
        <v>543</v>
      </c>
      <c r="N240" s="108"/>
      <c r="O240" s="63" t="s">
        <v>45</v>
      </c>
      <c r="P240" s="63" t="s">
        <v>45</v>
      </c>
      <c r="Q240" s="63" t="s">
        <v>45</v>
      </c>
      <c r="R240" s="63" t="s">
        <v>45</v>
      </c>
      <c r="S240" s="109" t="s">
        <v>45</v>
      </c>
      <c r="T240" s="109" t="s">
        <v>45</v>
      </c>
      <c r="U240" s="63" t="s">
        <v>45</v>
      </c>
      <c r="V240" s="63" t="s">
        <v>45</v>
      </c>
      <c r="W240" s="109" t="s">
        <v>45</v>
      </c>
      <c r="X240" s="109" t="s">
        <v>45</v>
      </c>
      <c r="Y240" s="207"/>
      <c r="Z240" s="207"/>
    </row>
    <row r="241" spans="1:26" ht="46.5" outlineLevel="2" x14ac:dyDescent="0.3">
      <c r="A241" s="194" t="s">
        <v>650</v>
      </c>
      <c r="B241" s="198"/>
      <c r="C241" s="95" t="s">
        <v>351</v>
      </c>
      <c r="D241" s="78" t="s">
        <v>80</v>
      </c>
      <c r="E241" s="200">
        <v>6.92</v>
      </c>
      <c r="F241" s="200">
        <v>6.92</v>
      </c>
      <c r="G241" s="198"/>
      <c r="H241" s="198"/>
      <c r="I241" s="127">
        <v>47862</v>
      </c>
      <c r="J241" s="127">
        <v>47862</v>
      </c>
      <c r="K241" s="63" t="s">
        <v>45</v>
      </c>
      <c r="L241" s="63" t="s">
        <v>45</v>
      </c>
      <c r="M241" s="127">
        <v>47862</v>
      </c>
      <c r="N241" s="108"/>
      <c r="O241" s="63" t="s">
        <v>45</v>
      </c>
      <c r="P241" s="63" t="s">
        <v>45</v>
      </c>
      <c r="Q241" s="24">
        <v>40</v>
      </c>
      <c r="R241" s="63">
        <v>0</v>
      </c>
      <c r="S241" s="24">
        <v>100</v>
      </c>
      <c r="T241" s="63">
        <v>0</v>
      </c>
      <c r="U241" s="63">
        <v>9</v>
      </c>
      <c r="V241" s="68">
        <v>8.6300000000000008</v>
      </c>
      <c r="W241" s="24">
        <v>0</v>
      </c>
      <c r="X241" s="24">
        <v>0</v>
      </c>
      <c r="Y241" s="207"/>
      <c r="Z241" s="207"/>
    </row>
    <row r="242" spans="1:26" ht="46.5" outlineLevel="2" x14ac:dyDescent="0.3">
      <c r="A242" s="195"/>
      <c r="B242" s="198"/>
      <c r="C242" s="95" t="s">
        <v>352</v>
      </c>
      <c r="D242" s="78" t="s">
        <v>83</v>
      </c>
      <c r="E242" s="200"/>
      <c r="F242" s="200"/>
      <c r="G242" s="198"/>
      <c r="H242" s="198"/>
      <c r="I242" s="127">
        <v>1550</v>
      </c>
      <c r="J242" s="127">
        <v>1550</v>
      </c>
      <c r="K242" s="63" t="s">
        <v>45</v>
      </c>
      <c r="L242" s="63" t="s">
        <v>45</v>
      </c>
      <c r="M242" s="127">
        <v>1550</v>
      </c>
      <c r="N242" s="108"/>
      <c r="O242" s="63" t="s">
        <v>45</v>
      </c>
      <c r="P242" s="63" t="s">
        <v>45</v>
      </c>
      <c r="Q242" s="63" t="s">
        <v>45</v>
      </c>
      <c r="R242" s="63" t="s">
        <v>45</v>
      </c>
      <c r="S242" s="109" t="s">
        <v>45</v>
      </c>
      <c r="T242" s="109" t="s">
        <v>45</v>
      </c>
      <c r="U242" s="63" t="s">
        <v>45</v>
      </c>
      <c r="V242" s="63" t="s">
        <v>45</v>
      </c>
      <c r="W242" s="109" t="s">
        <v>45</v>
      </c>
      <c r="X242" s="109" t="s">
        <v>45</v>
      </c>
      <c r="Y242" s="207"/>
      <c r="Z242" s="207"/>
    </row>
    <row r="243" spans="1:26" ht="46.5" outlineLevel="2" x14ac:dyDescent="0.3">
      <c r="A243" s="196"/>
      <c r="B243" s="198"/>
      <c r="C243" s="95" t="s">
        <v>353</v>
      </c>
      <c r="D243" s="78" t="s">
        <v>84</v>
      </c>
      <c r="E243" s="200"/>
      <c r="F243" s="200"/>
      <c r="G243" s="198"/>
      <c r="H243" s="198"/>
      <c r="I243" s="127">
        <v>536</v>
      </c>
      <c r="J243" s="127">
        <v>536</v>
      </c>
      <c r="K243" s="63" t="s">
        <v>45</v>
      </c>
      <c r="L243" s="63" t="s">
        <v>45</v>
      </c>
      <c r="M243" s="127">
        <v>536</v>
      </c>
      <c r="N243" s="108"/>
      <c r="O243" s="63" t="s">
        <v>45</v>
      </c>
      <c r="P243" s="63" t="s">
        <v>45</v>
      </c>
      <c r="Q243" s="63" t="s">
        <v>45</v>
      </c>
      <c r="R243" s="63" t="s">
        <v>45</v>
      </c>
      <c r="S243" s="109" t="s">
        <v>45</v>
      </c>
      <c r="T243" s="109" t="s">
        <v>45</v>
      </c>
      <c r="U243" s="63" t="s">
        <v>45</v>
      </c>
      <c r="V243" s="63" t="s">
        <v>45</v>
      </c>
      <c r="W243" s="109" t="s">
        <v>45</v>
      </c>
      <c r="X243" s="109" t="s">
        <v>45</v>
      </c>
      <c r="Y243" s="207"/>
      <c r="Z243" s="207"/>
    </row>
    <row r="244" spans="1:26" ht="23.25" outlineLevel="1" collapsed="1" x14ac:dyDescent="0.3">
      <c r="A244" s="119" t="s">
        <v>651</v>
      </c>
      <c r="B244" s="198"/>
      <c r="C244" s="96" t="s">
        <v>354</v>
      </c>
      <c r="D244" s="78"/>
      <c r="E244" s="89">
        <f>SUM(E245:E256)</f>
        <v>27.603999999999999</v>
      </c>
      <c r="F244" s="89">
        <f>SUM(F245:F256)</f>
        <v>27.603999999999999</v>
      </c>
      <c r="G244" s="198"/>
      <c r="H244" s="198"/>
      <c r="I244" s="125">
        <f>SUM(I245:I256)</f>
        <v>329789</v>
      </c>
      <c r="J244" s="125">
        <f>SUM(J245:J256)</f>
        <v>329789</v>
      </c>
      <c r="K244" s="63" t="s">
        <v>45</v>
      </c>
      <c r="L244" s="63" t="s">
        <v>45</v>
      </c>
      <c r="M244" s="125">
        <f>SUM(M245:M256)</f>
        <v>329789</v>
      </c>
      <c r="N244" s="108"/>
      <c r="O244" s="63" t="s">
        <v>45</v>
      </c>
      <c r="P244" s="63" t="s">
        <v>45</v>
      </c>
      <c r="Q244" s="108"/>
      <c r="R244" s="108"/>
      <c r="S244" s="108"/>
      <c r="T244" s="136"/>
      <c r="U244" s="108"/>
      <c r="V244" s="108"/>
      <c r="W244" s="108"/>
      <c r="X244" s="108"/>
      <c r="Y244" s="207"/>
      <c r="Z244" s="207"/>
    </row>
    <row r="245" spans="1:26" ht="46.5" outlineLevel="1" x14ac:dyDescent="0.3">
      <c r="A245" s="194" t="s">
        <v>652</v>
      </c>
      <c r="B245" s="198"/>
      <c r="C245" s="95" t="s">
        <v>355</v>
      </c>
      <c r="D245" s="78" t="s">
        <v>80</v>
      </c>
      <c r="E245" s="200">
        <v>14.256</v>
      </c>
      <c r="F245" s="200">
        <v>14.256</v>
      </c>
      <c r="G245" s="198"/>
      <c r="H245" s="198"/>
      <c r="I245" s="127">
        <v>125751</v>
      </c>
      <c r="J245" s="127">
        <v>125751</v>
      </c>
      <c r="K245" s="63" t="s">
        <v>45</v>
      </c>
      <c r="L245" s="63" t="s">
        <v>45</v>
      </c>
      <c r="M245" s="127">
        <v>125751</v>
      </c>
      <c r="N245" s="108"/>
      <c r="O245" s="63" t="s">
        <v>45</v>
      </c>
      <c r="P245" s="63" t="s">
        <v>45</v>
      </c>
      <c r="Q245" s="24">
        <v>684</v>
      </c>
      <c r="R245" s="63">
        <v>0</v>
      </c>
      <c r="S245" s="63">
        <v>100</v>
      </c>
      <c r="T245" s="104">
        <v>79.989999999999995</v>
      </c>
      <c r="U245" s="63">
        <v>9</v>
      </c>
      <c r="V245" s="68">
        <v>8.82</v>
      </c>
      <c r="W245" s="24">
        <v>0</v>
      </c>
      <c r="X245" s="24">
        <v>0</v>
      </c>
      <c r="Y245" s="207"/>
      <c r="Z245" s="207"/>
    </row>
    <row r="246" spans="1:26" ht="46.5" outlineLevel="1" x14ac:dyDescent="0.3">
      <c r="A246" s="195"/>
      <c r="B246" s="198"/>
      <c r="C246" s="95" t="s">
        <v>356</v>
      </c>
      <c r="D246" s="78" t="s">
        <v>83</v>
      </c>
      <c r="E246" s="200"/>
      <c r="F246" s="200"/>
      <c r="G246" s="198"/>
      <c r="H246" s="198"/>
      <c r="I246" s="127">
        <v>4074</v>
      </c>
      <c r="J246" s="127">
        <v>4074</v>
      </c>
      <c r="K246" s="63" t="s">
        <v>45</v>
      </c>
      <c r="L246" s="63" t="s">
        <v>45</v>
      </c>
      <c r="M246" s="127">
        <v>4074</v>
      </c>
      <c r="N246" s="108"/>
      <c r="O246" s="63" t="s">
        <v>45</v>
      </c>
      <c r="P246" s="63" t="s">
        <v>45</v>
      </c>
      <c r="Q246" s="63" t="s">
        <v>45</v>
      </c>
      <c r="R246" s="63" t="s">
        <v>45</v>
      </c>
      <c r="S246" s="109" t="s">
        <v>45</v>
      </c>
      <c r="T246" s="109" t="s">
        <v>45</v>
      </c>
      <c r="U246" s="63" t="s">
        <v>45</v>
      </c>
      <c r="V246" s="63" t="s">
        <v>45</v>
      </c>
      <c r="W246" s="109" t="s">
        <v>45</v>
      </c>
      <c r="X246" s="109" t="s">
        <v>45</v>
      </c>
      <c r="Y246" s="207"/>
      <c r="Z246" s="207"/>
    </row>
    <row r="247" spans="1:26" ht="46.5" outlineLevel="1" x14ac:dyDescent="0.3">
      <c r="A247" s="196"/>
      <c r="B247" s="198"/>
      <c r="C247" s="95" t="s">
        <v>357</v>
      </c>
      <c r="D247" s="78" t="s">
        <v>84</v>
      </c>
      <c r="E247" s="200"/>
      <c r="F247" s="200"/>
      <c r="G247" s="198"/>
      <c r="H247" s="198"/>
      <c r="I247" s="127">
        <v>1408</v>
      </c>
      <c r="J247" s="127">
        <v>1408</v>
      </c>
      <c r="K247" s="63" t="s">
        <v>45</v>
      </c>
      <c r="L247" s="63" t="s">
        <v>45</v>
      </c>
      <c r="M247" s="127">
        <v>1408</v>
      </c>
      <c r="N247" s="108"/>
      <c r="O247" s="63" t="s">
        <v>45</v>
      </c>
      <c r="P247" s="63" t="s">
        <v>45</v>
      </c>
      <c r="Q247" s="63" t="s">
        <v>45</v>
      </c>
      <c r="R247" s="63" t="s">
        <v>45</v>
      </c>
      <c r="S247" s="109" t="s">
        <v>45</v>
      </c>
      <c r="T247" s="109" t="s">
        <v>45</v>
      </c>
      <c r="U247" s="63" t="s">
        <v>45</v>
      </c>
      <c r="V247" s="63" t="s">
        <v>45</v>
      </c>
      <c r="W247" s="109" t="s">
        <v>45</v>
      </c>
      <c r="X247" s="109" t="s">
        <v>45</v>
      </c>
      <c r="Y247" s="207"/>
      <c r="Z247" s="207"/>
    </row>
    <row r="248" spans="1:26" ht="23.25" outlineLevel="1" x14ac:dyDescent="0.3">
      <c r="A248" s="194" t="s">
        <v>653</v>
      </c>
      <c r="B248" s="198"/>
      <c r="C248" s="95" t="s">
        <v>358</v>
      </c>
      <c r="D248" s="78" t="s">
        <v>80</v>
      </c>
      <c r="E248" s="200">
        <v>7.883</v>
      </c>
      <c r="F248" s="200">
        <v>7.883</v>
      </c>
      <c r="G248" s="198"/>
      <c r="H248" s="198"/>
      <c r="I248" s="127">
        <v>81382</v>
      </c>
      <c r="J248" s="127">
        <v>81382</v>
      </c>
      <c r="K248" s="63" t="s">
        <v>45</v>
      </c>
      <c r="L248" s="63" t="s">
        <v>45</v>
      </c>
      <c r="M248" s="127">
        <v>81382</v>
      </c>
      <c r="N248" s="108"/>
      <c r="O248" s="63" t="s">
        <v>45</v>
      </c>
      <c r="P248" s="63" t="s">
        <v>45</v>
      </c>
      <c r="Q248" s="63">
        <v>0</v>
      </c>
      <c r="R248" s="63">
        <v>0</v>
      </c>
      <c r="S248" s="63">
        <v>100</v>
      </c>
      <c r="T248" s="63">
        <v>73.959999999999994</v>
      </c>
      <c r="U248" s="63">
        <v>9</v>
      </c>
      <c r="V248" s="68">
        <v>8.7100000000000009</v>
      </c>
      <c r="W248" s="24">
        <v>2</v>
      </c>
      <c r="X248" s="24">
        <v>1</v>
      </c>
      <c r="Y248" s="207"/>
      <c r="Z248" s="207"/>
    </row>
    <row r="249" spans="1:26" ht="46.5" outlineLevel="1" x14ac:dyDescent="0.3">
      <c r="A249" s="195"/>
      <c r="B249" s="198"/>
      <c r="C249" s="95" t="s">
        <v>359</v>
      </c>
      <c r="D249" s="78" t="s">
        <v>83</v>
      </c>
      <c r="E249" s="200"/>
      <c r="F249" s="200"/>
      <c r="G249" s="198"/>
      <c r="H249" s="198"/>
      <c r="I249" s="127">
        <v>2636</v>
      </c>
      <c r="J249" s="127">
        <v>2636</v>
      </c>
      <c r="K249" s="63" t="s">
        <v>45</v>
      </c>
      <c r="L249" s="63" t="s">
        <v>45</v>
      </c>
      <c r="M249" s="127">
        <v>2636</v>
      </c>
      <c r="N249" s="108"/>
      <c r="O249" s="63" t="s">
        <v>45</v>
      </c>
      <c r="P249" s="63" t="s">
        <v>45</v>
      </c>
      <c r="Q249" s="63" t="s">
        <v>45</v>
      </c>
      <c r="R249" s="63" t="s">
        <v>45</v>
      </c>
      <c r="S249" s="109" t="s">
        <v>45</v>
      </c>
      <c r="T249" s="109" t="s">
        <v>45</v>
      </c>
      <c r="U249" s="63" t="s">
        <v>45</v>
      </c>
      <c r="V249" s="63" t="s">
        <v>45</v>
      </c>
      <c r="W249" s="109" t="s">
        <v>45</v>
      </c>
      <c r="X249" s="109" t="s">
        <v>45</v>
      </c>
      <c r="Y249" s="207"/>
      <c r="Z249" s="207"/>
    </row>
    <row r="250" spans="1:26" ht="46.5" outlineLevel="1" x14ac:dyDescent="0.3">
      <c r="A250" s="196"/>
      <c r="B250" s="198"/>
      <c r="C250" s="95" t="s">
        <v>360</v>
      </c>
      <c r="D250" s="78" t="s">
        <v>84</v>
      </c>
      <c r="E250" s="200"/>
      <c r="F250" s="200"/>
      <c r="G250" s="198"/>
      <c r="H250" s="198"/>
      <c r="I250" s="127">
        <v>911</v>
      </c>
      <c r="J250" s="127">
        <v>911</v>
      </c>
      <c r="K250" s="63" t="s">
        <v>45</v>
      </c>
      <c r="L250" s="63" t="s">
        <v>45</v>
      </c>
      <c r="M250" s="127">
        <v>911</v>
      </c>
      <c r="N250" s="108"/>
      <c r="O250" s="63" t="s">
        <v>45</v>
      </c>
      <c r="P250" s="63" t="s">
        <v>45</v>
      </c>
      <c r="Q250" s="63" t="s">
        <v>45</v>
      </c>
      <c r="R250" s="63" t="s">
        <v>45</v>
      </c>
      <c r="S250" s="109" t="s">
        <v>45</v>
      </c>
      <c r="T250" s="109" t="s">
        <v>45</v>
      </c>
      <c r="U250" s="63" t="s">
        <v>45</v>
      </c>
      <c r="V250" s="63" t="s">
        <v>45</v>
      </c>
      <c r="W250" s="109" t="s">
        <v>45</v>
      </c>
      <c r="X250" s="109" t="s">
        <v>45</v>
      </c>
      <c r="Y250" s="207"/>
      <c r="Z250" s="207"/>
    </row>
    <row r="251" spans="1:26" ht="23.25" outlineLevel="1" x14ac:dyDescent="0.3">
      <c r="A251" s="194" t="s">
        <v>654</v>
      </c>
      <c r="B251" s="198"/>
      <c r="C251" s="95" t="s">
        <v>361</v>
      </c>
      <c r="D251" s="78" t="s">
        <v>80</v>
      </c>
      <c r="E251" s="200">
        <v>2.41</v>
      </c>
      <c r="F251" s="200">
        <v>2.41</v>
      </c>
      <c r="G251" s="198"/>
      <c r="H251" s="198"/>
      <c r="I251" s="127">
        <v>51637</v>
      </c>
      <c r="J251" s="127">
        <v>51637</v>
      </c>
      <c r="K251" s="63" t="s">
        <v>45</v>
      </c>
      <c r="L251" s="63" t="s">
        <v>45</v>
      </c>
      <c r="M251" s="127">
        <v>51637</v>
      </c>
      <c r="N251" s="108"/>
      <c r="O251" s="63" t="s">
        <v>45</v>
      </c>
      <c r="P251" s="63" t="s">
        <v>45</v>
      </c>
      <c r="Q251" s="24">
        <v>45</v>
      </c>
      <c r="R251" s="63">
        <v>0</v>
      </c>
      <c r="S251" s="63">
        <v>100</v>
      </c>
      <c r="T251" s="104">
        <v>93.79</v>
      </c>
      <c r="U251" s="63">
        <v>9</v>
      </c>
      <c r="V251" s="68">
        <v>8.68</v>
      </c>
      <c r="W251" s="24">
        <v>0</v>
      </c>
      <c r="X251" s="24">
        <v>0</v>
      </c>
      <c r="Y251" s="207"/>
      <c r="Z251" s="207"/>
    </row>
    <row r="252" spans="1:26" ht="46.5" outlineLevel="1" x14ac:dyDescent="0.3">
      <c r="A252" s="195"/>
      <c r="B252" s="198"/>
      <c r="C252" s="95" t="s">
        <v>362</v>
      </c>
      <c r="D252" s="78" t="s">
        <v>83</v>
      </c>
      <c r="E252" s="200"/>
      <c r="F252" s="200"/>
      <c r="G252" s="198"/>
      <c r="H252" s="198"/>
      <c r="I252" s="127">
        <v>1673</v>
      </c>
      <c r="J252" s="127">
        <v>1673</v>
      </c>
      <c r="K252" s="63" t="s">
        <v>45</v>
      </c>
      <c r="L252" s="63" t="s">
        <v>45</v>
      </c>
      <c r="M252" s="127">
        <v>1673</v>
      </c>
      <c r="N252" s="108"/>
      <c r="O252" s="63" t="s">
        <v>45</v>
      </c>
      <c r="P252" s="63" t="s">
        <v>45</v>
      </c>
      <c r="Q252" s="63" t="s">
        <v>45</v>
      </c>
      <c r="R252" s="63" t="s">
        <v>45</v>
      </c>
      <c r="S252" s="109" t="s">
        <v>45</v>
      </c>
      <c r="T252" s="109" t="s">
        <v>45</v>
      </c>
      <c r="U252" s="63" t="s">
        <v>45</v>
      </c>
      <c r="V252" s="63" t="s">
        <v>45</v>
      </c>
      <c r="W252" s="109" t="s">
        <v>45</v>
      </c>
      <c r="X252" s="109" t="s">
        <v>45</v>
      </c>
      <c r="Y252" s="207"/>
      <c r="Z252" s="207"/>
    </row>
    <row r="253" spans="1:26" ht="46.5" outlineLevel="1" x14ac:dyDescent="0.3">
      <c r="A253" s="196"/>
      <c r="B253" s="198"/>
      <c r="C253" s="95" t="s">
        <v>363</v>
      </c>
      <c r="D253" s="78" t="s">
        <v>84</v>
      </c>
      <c r="E253" s="200"/>
      <c r="F253" s="200"/>
      <c r="G253" s="198"/>
      <c r="H253" s="198"/>
      <c r="I253" s="127">
        <v>578</v>
      </c>
      <c r="J253" s="127">
        <v>578</v>
      </c>
      <c r="K253" s="63" t="s">
        <v>45</v>
      </c>
      <c r="L253" s="63" t="s">
        <v>45</v>
      </c>
      <c r="M253" s="127">
        <v>578</v>
      </c>
      <c r="N253" s="108"/>
      <c r="O253" s="63" t="s">
        <v>45</v>
      </c>
      <c r="P253" s="63" t="s">
        <v>45</v>
      </c>
      <c r="Q253" s="63" t="s">
        <v>45</v>
      </c>
      <c r="R253" s="63" t="s">
        <v>45</v>
      </c>
      <c r="S253" s="109" t="s">
        <v>45</v>
      </c>
      <c r="T253" s="109" t="s">
        <v>45</v>
      </c>
      <c r="U253" s="63" t="s">
        <v>45</v>
      </c>
      <c r="V253" s="63" t="s">
        <v>45</v>
      </c>
      <c r="W253" s="109" t="s">
        <v>45</v>
      </c>
      <c r="X253" s="109" t="s">
        <v>45</v>
      </c>
      <c r="Y253" s="207"/>
      <c r="Z253" s="207"/>
    </row>
    <row r="254" spans="1:26" ht="23.25" outlineLevel="1" x14ac:dyDescent="0.3">
      <c r="A254" s="194" t="s">
        <v>655</v>
      </c>
      <c r="B254" s="198"/>
      <c r="C254" s="95" t="s">
        <v>364</v>
      </c>
      <c r="D254" s="78" t="s">
        <v>80</v>
      </c>
      <c r="E254" s="200">
        <v>3.0550000000000002</v>
      </c>
      <c r="F254" s="200">
        <v>3.0550000000000002</v>
      </c>
      <c r="G254" s="198"/>
      <c r="H254" s="198"/>
      <c r="I254" s="127">
        <v>57244</v>
      </c>
      <c r="J254" s="127">
        <v>57244</v>
      </c>
      <c r="K254" s="63" t="s">
        <v>45</v>
      </c>
      <c r="L254" s="63" t="s">
        <v>45</v>
      </c>
      <c r="M254" s="127">
        <v>57244</v>
      </c>
      <c r="N254" s="108"/>
      <c r="O254" s="63" t="s">
        <v>45</v>
      </c>
      <c r="P254" s="63" t="s">
        <v>45</v>
      </c>
      <c r="Q254" s="24">
        <v>15</v>
      </c>
      <c r="R254" s="63">
        <v>0</v>
      </c>
      <c r="S254" s="63">
        <v>77</v>
      </c>
      <c r="T254" s="63">
        <v>0</v>
      </c>
      <c r="U254" s="63">
        <v>9</v>
      </c>
      <c r="V254" s="68">
        <v>8.74</v>
      </c>
      <c r="W254" s="24">
        <v>0</v>
      </c>
      <c r="X254" s="24">
        <v>0</v>
      </c>
      <c r="Y254" s="207"/>
      <c r="Z254" s="207"/>
    </row>
    <row r="255" spans="1:26" ht="46.5" outlineLevel="1" x14ac:dyDescent="0.3">
      <c r="A255" s="195"/>
      <c r="B255" s="198"/>
      <c r="C255" s="95" t="s">
        <v>365</v>
      </c>
      <c r="D255" s="78" t="s">
        <v>83</v>
      </c>
      <c r="E255" s="200"/>
      <c r="F255" s="200"/>
      <c r="G255" s="198"/>
      <c r="H255" s="198"/>
      <c r="I255" s="127">
        <v>1854</v>
      </c>
      <c r="J255" s="127">
        <v>1854</v>
      </c>
      <c r="K255" s="63" t="s">
        <v>45</v>
      </c>
      <c r="L255" s="63" t="s">
        <v>45</v>
      </c>
      <c r="M255" s="127">
        <v>1854</v>
      </c>
      <c r="N255" s="108"/>
      <c r="O255" s="63" t="s">
        <v>45</v>
      </c>
      <c r="P255" s="63" t="s">
        <v>45</v>
      </c>
      <c r="Q255" s="63" t="s">
        <v>45</v>
      </c>
      <c r="R255" s="63" t="s">
        <v>45</v>
      </c>
      <c r="S255" s="109" t="s">
        <v>45</v>
      </c>
      <c r="T255" s="109" t="s">
        <v>45</v>
      </c>
      <c r="U255" s="63" t="s">
        <v>45</v>
      </c>
      <c r="V255" s="63" t="s">
        <v>45</v>
      </c>
      <c r="W255" s="109" t="s">
        <v>45</v>
      </c>
      <c r="X255" s="109" t="s">
        <v>45</v>
      </c>
      <c r="Y255" s="207"/>
      <c r="Z255" s="207"/>
    </row>
    <row r="256" spans="1:26" ht="46.5" outlineLevel="1" x14ac:dyDescent="0.3">
      <c r="A256" s="196"/>
      <c r="B256" s="198"/>
      <c r="C256" s="95" t="s">
        <v>366</v>
      </c>
      <c r="D256" s="78" t="s">
        <v>84</v>
      </c>
      <c r="E256" s="200"/>
      <c r="F256" s="200"/>
      <c r="G256" s="198"/>
      <c r="H256" s="198"/>
      <c r="I256" s="127">
        <v>641</v>
      </c>
      <c r="J256" s="127">
        <v>641</v>
      </c>
      <c r="K256" s="63" t="s">
        <v>45</v>
      </c>
      <c r="L256" s="63" t="s">
        <v>45</v>
      </c>
      <c r="M256" s="127">
        <v>641</v>
      </c>
      <c r="N256" s="108"/>
      <c r="O256" s="63" t="s">
        <v>45</v>
      </c>
      <c r="P256" s="63" t="s">
        <v>45</v>
      </c>
      <c r="Q256" s="63" t="s">
        <v>45</v>
      </c>
      <c r="R256" s="63" t="s">
        <v>45</v>
      </c>
      <c r="S256" s="109" t="s">
        <v>45</v>
      </c>
      <c r="T256" s="109" t="s">
        <v>45</v>
      </c>
      <c r="U256" s="63" t="s">
        <v>45</v>
      </c>
      <c r="V256" s="63" t="s">
        <v>45</v>
      </c>
      <c r="W256" s="109" t="s">
        <v>45</v>
      </c>
      <c r="X256" s="109" t="s">
        <v>45</v>
      </c>
      <c r="Y256" s="207"/>
      <c r="Z256" s="207"/>
    </row>
    <row r="257" spans="1:26" ht="22.5" x14ac:dyDescent="0.3">
      <c r="A257" s="97">
        <v>3</v>
      </c>
      <c r="B257" s="198"/>
      <c r="C257" s="74" t="s">
        <v>85</v>
      </c>
      <c r="D257" s="101" t="s">
        <v>21</v>
      </c>
      <c r="E257" s="75">
        <f>E258+E261+E273+E280+E284+E289+E302+E314</f>
        <v>53</v>
      </c>
      <c r="F257" s="75">
        <f>F258+F261+F273+F280+F284+F289+F302+F314</f>
        <v>53</v>
      </c>
      <c r="G257" s="198"/>
      <c r="H257" s="198"/>
      <c r="I257" s="126">
        <f>I258+I259+I260+I261+I273+I280+I284+I289+I302+I314</f>
        <v>3366770.6532299998</v>
      </c>
      <c r="J257" s="126">
        <f>J258+J259+J260+J261+J273+J280+J284+J289+J302+J314</f>
        <v>3366770.6532299998</v>
      </c>
      <c r="K257" s="63" t="s">
        <v>45</v>
      </c>
      <c r="L257" s="63" t="s">
        <v>45</v>
      </c>
      <c r="M257" s="143">
        <f>M258+M259+M260+M261+M273+M280+M284+M289</f>
        <v>2458447.8382299999</v>
      </c>
      <c r="N257" s="142">
        <f>N293+N294+N295+N296+N297+N298+N299+N300+N301+N302+N314</f>
        <v>908322.81499999994</v>
      </c>
      <c r="O257" s="63" t="s">
        <v>45</v>
      </c>
      <c r="P257" s="63" t="s">
        <v>45</v>
      </c>
      <c r="Q257" s="108"/>
      <c r="R257" s="108"/>
      <c r="S257" s="108"/>
      <c r="T257" s="136"/>
      <c r="U257" s="108"/>
      <c r="V257" s="108"/>
      <c r="W257" s="108"/>
      <c r="X257" s="108"/>
      <c r="Y257" s="207"/>
      <c r="Z257" s="207"/>
    </row>
    <row r="258" spans="1:26" ht="23.25" outlineLevel="1" x14ac:dyDescent="0.3">
      <c r="A258" s="194" t="s">
        <v>117</v>
      </c>
      <c r="B258" s="198"/>
      <c r="C258" s="77" t="s">
        <v>367</v>
      </c>
      <c r="D258" s="78" t="s">
        <v>81</v>
      </c>
      <c r="E258" s="201">
        <v>1</v>
      </c>
      <c r="F258" s="201">
        <v>1</v>
      </c>
      <c r="G258" s="198"/>
      <c r="H258" s="198"/>
      <c r="I258" s="127">
        <v>388883.69822999998</v>
      </c>
      <c r="J258" s="127">
        <v>388883.69822999998</v>
      </c>
      <c r="K258" s="63" t="s">
        <v>45</v>
      </c>
      <c r="L258" s="63" t="s">
        <v>45</v>
      </c>
      <c r="M258" s="127">
        <v>388883.69822999998</v>
      </c>
      <c r="N258" s="108"/>
      <c r="O258" s="63" t="s">
        <v>45</v>
      </c>
      <c r="P258" s="63" t="s">
        <v>45</v>
      </c>
      <c r="Q258" s="129">
        <v>543</v>
      </c>
      <c r="R258" s="63">
        <v>0</v>
      </c>
      <c r="S258" s="137">
        <v>100</v>
      </c>
      <c r="T258" s="138">
        <v>9</v>
      </c>
      <c r="U258" s="63">
        <v>9</v>
      </c>
      <c r="V258" s="68">
        <v>8.61</v>
      </c>
      <c r="W258" s="24">
        <v>1</v>
      </c>
      <c r="X258" s="24">
        <v>0</v>
      </c>
      <c r="Y258" s="207"/>
      <c r="Z258" s="207"/>
    </row>
    <row r="259" spans="1:26" ht="46.5" outlineLevel="1" x14ac:dyDescent="0.3">
      <c r="A259" s="195"/>
      <c r="B259" s="198"/>
      <c r="C259" s="77" t="s">
        <v>90</v>
      </c>
      <c r="D259" s="78" t="s">
        <v>81</v>
      </c>
      <c r="E259" s="201"/>
      <c r="F259" s="201"/>
      <c r="G259" s="198"/>
      <c r="H259" s="198"/>
      <c r="I259" s="127">
        <v>12512</v>
      </c>
      <c r="J259" s="127">
        <v>12512</v>
      </c>
      <c r="K259" s="63" t="s">
        <v>45</v>
      </c>
      <c r="L259" s="63" t="s">
        <v>45</v>
      </c>
      <c r="M259" s="127">
        <v>12512</v>
      </c>
      <c r="N259" s="108"/>
      <c r="O259" s="63" t="s">
        <v>45</v>
      </c>
      <c r="P259" s="63" t="s">
        <v>45</v>
      </c>
      <c r="Q259" s="63" t="s">
        <v>45</v>
      </c>
      <c r="R259" s="63" t="s">
        <v>45</v>
      </c>
      <c r="S259" s="109" t="s">
        <v>45</v>
      </c>
      <c r="T259" s="109" t="s">
        <v>45</v>
      </c>
      <c r="U259" s="63" t="s">
        <v>45</v>
      </c>
      <c r="V259" s="63" t="s">
        <v>45</v>
      </c>
      <c r="W259" s="109" t="s">
        <v>45</v>
      </c>
      <c r="X259" s="109" t="s">
        <v>45</v>
      </c>
      <c r="Y259" s="207"/>
      <c r="Z259" s="207"/>
    </row>
    <row r="260" spans="1:26" ht="23.25" outlineLevel="1" x14ac:dyDescent="0.3">
      <c r="A260" s="196"/>
      <c r="B260" s="198"/>
      <c r="C260" s="77" t="s">
        <v>91</v>
      </c>
      <c r="D260" s="78" t="s">
        <v>81</v>
      </c>
      <c r="E260" s="201"/>
      <c r="F260" s="201"/>
      <c r="G260" s="198"/>
      <c r="H260" s="198"/>
      <c r="I260" s="127">
        <v>4300</v>
      </c>
      <c r="J260" s="127">
        <v>4300</v>
      </c>
      <c r="K260" s="63" t="s">
        <v>45</v>
      </c>
      <c r="L260" s="63" t="s">
        <v>45</v>
      </c>
      <c r="M260" s="127">
        <v>4300</v>
      </c>
      <c r="N260" s="108"/>
      <c r="O260" s="63" t="s">
        <v>45</v>
      </c>
      <c r="P260" s="63" t="s">
        <v>45</v>
      </c>
      <c r="Q260" s="63" t="s">
        <v>45</v>
      </c>
      <c r="R260" s="63" t="s">
        <v>45</v>
      </c>
      <c r="S260" s="109" t="s">
        <v>45</v>
      </c>
      <c r="T260" s="109" t="s">
        <v>45</v>
      </c>
      <c r="U260" s="63" t="s">
        <v>45</v>
      </c>
      <c r="V260" s="63" t="s">
        <v>45</v>
      </c>
      <c r="W260" s="109" t="s">
        <v>45</v>
      </c>
      <c r="X260" s="109" t="s">
        <v>45</v>
      </c>
      <c r="Y260" s="207"/>
      <c r="Z260" s="207"/>
    </row>
    <row r="261" spans="1:26" ht="22.5" outlineLevel="1" x14ac:dyDescent="0.3">
      <c r="A261" s="119" t="s">
        <v>118</v>
      </c>
      <c r="B261" s="198"/>
      <c r="C261" s="74" t="s">
        <v>368</v>
      </c>
      <c r="D261" s="97" t="s">
        <v>21</v>
      </c>
      <c r="E261" s="76">
        <f>SUM(E262:E272)</f>
        <v>11</v>
      </c>
      <c r="F261" s="76">
        <f>SUM(F262:F272)</f>
        <v>11</v>
      </c>
      <c r="G261" s="198"/>
      <c r="H261" s="198"/>
      <c r="I261" s="123">
        <f>SUM(I262:I272)</f>
        <v>1081759</v>
      </c>
      <c r="J261" s="123">
        <f>SUM(J262:J272)</f>
        <v>1081759</v>
      </c>
      <c r="K261" s="63" t="s">
        <v>45</v>
      </c>
      <c r="L261" s="63" t="s">
        <v>45</v>
      </c>
      <c r="M261" s="123">
        <f>SUM(M262:M272)</f>
        <v>1081759</v>
      </c>
      <c r="N261" s="108"/>
      <c r="O261" s="63" t="s">
        <v>45</v>
      </c>
      <c r="P261" s="63" t="s">
        <v>45</v>
      </c>
      <c r="Q261" s="131">
        <f>SUM(Q262:Q272)</f>
        <v>6346</v>
      </c>
      <c r="R261" s="131">
        <f>SUM(R262:R272)</f>
        <v>0</v>
      </c>
      <c r="S261" s="137"/>
      <c r="T261" s="139"/>
      <c r="U261" s="108"/>
      <c r="V261" s="108"/>
      <c r="W261" s="108"/>
      <c r="X261" s="108"/>
      <c r="Y261" s="207"/>
      <c r="Z261" s="207"/>
    </row>
    <row r="262" spans="1:26" ht="46.5" outlineLevel="2" x14ac:dyDescent="0.3">
      <c r="A262" s="120" t="s">
        <v>119</v>
      </c>
      <c r="B262" s="198"/>
      <c r="C262" s="77" t="s">
        <v>369</v>
      </c>
      <c r="D262" s="78" t="s">
        <v>81</v>
      </c>
      <c r="E262" s="78">
        <v>1</v>
      </c>
      <c r="F262" s="78">
        <v>1</v>
      </c>
      <c r="G262" s="198"/>
      <c r="H262" s="198"/>
      <c r="I262" s="124">
        <v>40714</v>
      </c>
      <c r="J262" s="124">
        <v>40714</v>
      </c>
      <c r="K262" s="63" t="s">
        <v>45</v>
      </c>
      <c r="L262" s="63" t="s">
        <v>45</v>
      </c>
      <c r="M262" s="124">
        <v>40714</v>
      </c>
      <c r="N262" s="108"/>
      <c r="O262" s="63" t="s">
        <v>45</v>
      </c>
      <c r="P262" s="63" t="s">
        <v>45</v>
      </c>
      <c r="Q262" s="24">
        <v>105</v>
      </c>
      <c r="R262" s="63">
        <v>0</v>
      </c>
      <c r="S262" s="137">
        <v>100</v>
      </c>
      <c r="T262" s="138">
        <v>86</v>
      </c>
      <c r="U262" s="63">
        <v>8</v>
      </c>
      <c r="V262" s="68">
        <v>7.77</v>
      </c>
      <c r="W262" s="24">
        <v>0</v>
      </c>
      <c r="X262" s="24">
        <v>0</v>
      </c>
      <c r="Y262" s="207"/>
      <c r="Z262" s="207"/>
    </row>
    <row r="263" spans="1:26" ht="46.5" outlineLevel="2" x14ac:dyDescent="0.3">
      <c r="A263" s="120" t="s">
        <v>656</v>
      </c>
      <c r="B263" s="198"/>
      <c r="C263" s="77" t="s">
        <v>370</v>
      </c>
      <c r="D263" s="78" t="s">
        <v>81</v>
      </c>
      <c r="E263" s="78">
        <v>1</v>
      </c>
      <c r="F263" s="78">
        <v>1</v>
      </c>
      <c r="G263" s="198"/>
      <c r="H263" s="198"/>
      <c r="I263" s="124">
        <v>76159</v>
      </c>
      <c r="J263" s="124">
        <v>76159</v>
      </c>
      <c r="K263" s="63" t="s">
        <v>45</v>
      </c>
      <c r="L263" s="63" t="s">
        <v>45</v>
      </c>
      <c r="M263" s="124">
        <v>76159</v>
      </c>
      <c r="N263" s="108"/>
      <c r="O263" s="63" t="s">
        <v>45</v>
      </c>
      <c r="P263" s="63" t="s">
        <v>45</v>
      </c>
      <c r="Q263" s="24">
        <v>705</v>
      </c>
      <c r="R263" s="63">
        <v>0</v>
      </c>
      <c r="S263" s="137">
        <v>100</v>
      </c>
      <c r="T263" s="138">
        <v>90</v>
      </c>
      <c r="U263" s="24">
        <v>8</v>
      </c>
      <c r="V263" s="24">
        <v>7.86</v>
      </c>
      <c r="W263" s="24">
        <v>0</v>
      </c>
      <c r="X263" s="24">
        <v>0</v>
      </c>
      <c r="Y263" s="207"/>
      <c r="Z263" s="207"/>
    </row>
    <row r="264" spans="1:26" ht="34.5" customHeight="1" outlineLevel="2" x14ac:dyDescent="0.3">
      <c r="A264" s="120" t="s">
        <v>657</v>
      </c>
      <c r="B264" s="198"/>
      <c r="C264" s="77" t="s">
        <v>371</v>
      </c>
      <c r="D264" s="78" t="s">
        <v>81</v>
      </c>
      <c r="E264" s="78">
        <v>1</v>
      </c>
      <c r="F264" s="78">
        <v>1</v>
      </c>
      <c r="G264" s="198"/>
      <c r="H264" s="198"/>
      <c r="I264" s="124">
        <v>112527</v>
      </c>
      <c r="J264" s="124">
        <v>112527</v>
      </c>
      <c r="K264" s="63" t="s">
        <v>45</v>
      </c>
      <c r="L264" s="63" t="s">
        <v>45</v>
      </c>
      <c r="M264" s="124">
        <v>112527</v>
      </c>
      <c r="N264" s="108"/>
      <c r="O264" s="63" t="s">
        <v>45</v>
      </c>
      <c r="P264" s="63" t="s">
        <v>45</v>
      </c>
      <c r="Q264" s="24">
        <v>1086</v>
      </c>
      <c r="R264" s="63">
        <v>0</v>
      </c>
      <c r="S264" s="137">
        <v>100</v>
      </c>
      <c r="T264" s="138">
        <v>94</v>
      </c>
      <c r="U264" s="63">
        <v>8</v>
      </c>
      <c r="V264" s="68">
        <v>7.35</v>
      </c>
      <c r="W264" s="24">
        <v>0</v>
      </c>
      <c r="X264" s="24">
        <v>0</v>
      </c>
      <c r="Y264" s="207"/>
      <c r="Z264" s="207"/>
    </row>
    <row r="265" spans="1:26" ht="38.25" customHeight="1" outlineLevel="2" x14ac:dyDescent="0.3">
      <c r="A265" s="120" t="s">
        <v>658</v>
      </c>
      <c r="B265" s="198"/>
      <c r="C265" s="77" t="s">
        <v>372</v>
      </c>
      <c r="D265" s="78" t="s">
        <v>81</v>
      </c>
      <c r="E265" s="78">
        <v>1</v>
      </c>
      <c r="F265" s="78">
        <v>1</v>
      </c>
      <c r="G265" s="198"/>
      <c r="H265" s="198"/>
      <c r="I265" s="124">
        <v>35375</v>
      </c>
      <c r="J265" s="124">
        <v>35375</v>
      </c>
      <c r="K265" s="63" t="s">
        <v>45</v>
      </c>
      <c r="L265" s="63" t="s">
        <v>45</v>
      </c>
      <c r="M265" s="124">
        <v>35375</v>
      </c>
      <c r="N265" s="108"/>
      <c r="O265" s="63" t="s">
        <v>45</v>
      </c>
      <c r="P265" s="63" t="s">
        <v>45</v>
      </c>
      <c r="Q265" s="24">
        <v>121</v>
      </c>
      <c r="R265" s="63">
        <v>0</v>
      </c>
      <c r="S265" s="137">
        <v>100</v>
      </c>
      <c r="T265" s="138">
        <v>96</v>
      </c>
      <c r="U265" s="63">
        <v>8</v>
      </c>
      <c r="V265" s="68">
        <v>7.28</v>
      </c>
      <c r="W265" s="24">
        <v>0</v>
      </c>
      <c r="X265" s="24">
        <v>0</v>
      </c>
      <c r="Y265" s="207"/>
      <c r="Z265" s="207"/>
    </row>
    <row r="266" spans="1:26" ht="46.5" outlineLevel="2" x14ac:dyDescent="0.3">
      <c r="A266" s="120" t="s">
        <v>659</v>
      </c>
      <c r="B266" s="198"/>
      <c r="C266" s="77" t="s">
        <v>373</v>
      </c>
      <c r="D266" s="78" t="s">
        <v>81</v>
      </c>
      <c r="E266" s="78">
        <v>1</v>
      </c>
      <c r="F266" s="78">
        <v>1</v>
      </c>
      <c r="G266" s="198"/>
      <c r="H266" s="198"/>
      <c r="I266" s="124">
        <v>38277</v>
      </c>
      <c r="J266" s="124">
        <v>38277</v>
      </c>
      <c r="K266" s="63" t="s">
        <v>45</v>
      </c>
      <c r="L266" s="63" t="s">
        <v>45</v>
      </c>
      <c r="M266" s="124">
        <v>38277</v>
      </c>
      <c r="N266" s="108"/>
      <c r="O266" s="63" t="s">
        <v>45</v>
      </c>
      <c r="P266" s="63" t="s">
        <v>45</v>
      </c>
      <c r="Q266" s="24">
        <v>529</v>
      </c>
      <c r="R266" s="63">
        <v>0</v>
      </c>
      <c r="S266" s="137">
        <v>100</v>
      </c>
      <c r="T266" s="138">
        <v>95</v>
      </c>
      <c r="U266" s="63">
        <v>8</v>
      </c>
      <c r="V266" s="68">
        <v>7.71</v>
      </c>
      <c r="W266" s="24">
        <v>0</v>
      </c>
      <c r="X266" s="24">
        <v>0</v>
      </c>
      <c r="Y266" s="207"/>
      <c r="Z266" s="207"/>
    </row>
    <row r="267" spans="1:26" ht="46.5" outlineLevel="2" x14ac:dyDescent="0.3">
      <c r="A267" s="120" t="s">
        <v>660</v>
      </c>
      <c r="B267" s="198"/>
      <c r="C267" s="77" t="s">
        <v>374</v>
      </c>
      <c r="D267" s="78" t="s">
        <v>81</v>
      </c>
      <c r="E267" s="78">
        <v>1</v>
      </c>
      <c r="F267" s="78">
        <v>1</v>
      </c>
      <c r="G267" s="198"/>
      <c r="H267" s="198"/>
      <c r="I267" s="124">
        <v>80546</v>
      </c>
      <c r="J267" s="124">
        <v>80546</v>
      </c>
      <c r="K267" s="63" t="s">
        <v>45</v>
      </c>
      <c r="L267" s="63" t="s">
        <v>45</v>
      </c>
      <c r="M267" s="124">
        <v>80546</v>
      </c>
      <c r="N267" s="108"/>
      <c r="O267" s="63" t="s">
        <v>45</v>
      </c>
      <c r="P267" s="63" t="s">
        <v>45</v>
      </c>
      <c r="Q267" s="24">
        <v>175</v>
      </c>
      <c r="R267" s="63">
        <v>0</v>
      </c>
      <c r="S267" s="137">
        <v>100</v>
      </c>
      <c r="T267" s="138">
        <v>89</v>
      </c>
      <c r="U267" s="63">
        <v>8</v>
      </c>
      <c r="V267" s="68">
        <v>7.99</v>
      </c>
      <c r="W267" s="24">
        <v>0</v>
      </c>
      <c r="X267" s="24">
        <v>0</v>
      </c>
      <c r="Y267" s="207"/>
      <c r="Z267" s="207"/>
    </row>
    <row r="268" spans="1:26" ht="46.5" outlineLevel="2" x14ac:dyDescent="0.3">
      <c r="A268" s="120" t="s">
        <v>661</v>
      </c>
      <c r="B268" s="198"/>
      <c r="C268" s="77" t="s">
        <v>375</v>
      </c>
      <c r="D268" s="78" t="s">
        <v>81</v>
      </c>
      <c r="E268" s="78">
        <v>1</v>
      </c>
      <c r="F268" s="78">
        <v>1</v>
      </c>
      <c r="G268" s="198"/>
      <c r="H268" s="198"/>
      <c r="I268" s="124">
        <v>111325</v>
      </c>
      <c r="J268" s="124">
        <v>111325</v>
      </c>
      <c r="K268" s="63" t="s">
        <v>45</v>
      </c>
      <c r="L268" s="63" t="s">
        <v>45</v>
      </c>
      <c r="M268" s="124">
        <v>111325</v>
      </c>
      <c r="N268" s="108"/>
      <c r="O268" s="63" t="s">
        <v>45</v>
      </c>
      <c r="P268" s="63" t="s">
        <v>45</v>
      </c>
      <c r="Q268" s="24">
        <v>28</v>
      </c>
      <c r="R268" s="63">
        <v>0</v>
      </c>
      <c r="S268" s="137">
        <v>100</v>
      </c>
      <c r="T268" s="138">
        <v>92</v>
      </c>
      <c r="U268" s="63">
        <v>8</v>
      </c>
      <c r="V268" s="68">
        <v>7.61</v>
      </c>
      <c r="W268" s="24">
        <v>0</v>
      </c>
      <c r="X268" s="24">
        <v>0</v>
      </c>
      <c r="Y268" s="207"/>
      <c r="Z268" s="207"/>
    </row>
    <row r="269" spans="1:26" ht="46.5" outlineLevel="2" x14ac:dyDescent="0.3">
      <c r="A269" s="120" t="s">
        <v>662</v>
      </c>
      <c r="B269" s="198"/>
      <c r="C269" s="77" t="s">
        <v>376</v>
      </c>
      <c r="D269" s="78" t="s">
        <v>81</v>
      </c>
      <c r="E269" s="78">
        <v>1</v>
      </c>
      <c r="F269" s="78">
        <v>1</v>
      </c>
      <c r="G269" s="198"/>
      <c r="H269" s="198"/>
      <c r="I269" s="124">
        <v>87088</v>
      </c>
      <c r="J269" s="124">
        <v>87088</v>
      </c>
      <c r="K269" s="63" t="s">
        <v>45</v>
      </c>
      <c r="L269" s="63" t="s">
        <v>45</v>
      </c>
      <c r="M269" s="124">
        <v>87088</v>
      </c>
      <c r="N269" s="108"/>
      <c r="O269" s="63" t="s">
        <v>45</v>
      </c>
      <c r="P269" s="63" t="s">
        <v>45</v>
      </c>
      <c r="Q269" s="24">
        <v>0</v>
      </c>
      <c r="R269" s="63">
        <v>0</v>
      </c>
      <c r="S269" s="137">
        <v>100</v>
      </c>
      <c r="T269" s="138">
        <v>82</v>
      </c>
      <c r="U269" s="63">
        <v>8</v>
      </c>
      <c r="V269" s="68">
        <v>7.53</v>
      </c>
      <c r="W269" s="24">
        <v>0</v>
      </c>
      <c r="X269" s="24">
        <v>0</v>
      </c>
      <c r="Y269" s="207"/>
      <c r="Z269" s="207"/>
    </row>
    <row r="270" spans="1:26" ht="23.25" outlineLevel="2" x14ac:dyDescent="0.3">
      <c r="A270" s="120" t="s">
        <v>663</v>
      </c>
      <c r="B270" s="198"/>
      <c r="C270" s="77" t="s">
        <v>377</v>
      </c>
      <c r="D270" s="78" t="s">
        <v>81</v>
      </c>
      <c r="E270" s="78">
        <v>1</v>
      </c>
      <c r="F270" s="78">
        <v>1</v>
      </c>
      <c r="G270" s="198"/>
      <c r="H270" s="198"/>
      <c r="I270" s="124">
        <v>119430</v>
      </c>
      <c r="J270" s="124">
        <v>119430</v>
      </c>
      <c r="K270" s="63" t="s">
        <v>45</v>
      </c>
      <c r="L270" s="63" t="s">
        <v>45</v>
      </c>
      <c r="M270" s="124">
        <v>119430</v>
      </c>
      <c r="N270" s="108"/>
      <c r="O270" s="63" t="s">
        <v>45</v>
      </c>
      <c r="P270" s="63" t="s">
        <v>45</v>
      </c>
      <c r="Q270" s="24">
        <v>2190</v>
      </c>
      <c r="R270" s="63">
        <v>0</v>
      </c>
      <c r="S270" s="137">
        <v>100</v>
      </c>
      <c r="T270" s="138">
        <v>82</v>
      </c>
      <c r="U270" s="63">
        <v>8</v>
      </c>
      <c r="V270" s="68">
        <v>7.98</v>
      </c>
      <c r="W270" s="24">
        <v>0</v>
      </c>
      <c r="X270" s="24">
        <v>0</v>
      </c>
      <c r="Y270" s="207"/>
      <c r="Z270" s="207"/>
    </row>
    <row r="271" spans="1:26" ht="23.25" outlineLevel="2" x14ac:dyDescent="0.3">
      <c r="A271" s="120" t="s">
        <v>664</v>
      </c>
      <c r="B271" s="198"/>
      <c r="C271" s="77" t="s">
        <v>378</v>
      </c>
      <c r="D271" s="78" t="s">
        <v>81</v>
      </c>
      <c r="E271" s="78">
        <v>1</v>
      </c>
      <c r="F271" s="78">
        <v>1</v>
      </c>
      <c r="G271" s="198"/>
      <c r="H271" s="198"/>
      <c r="I271" s="124">
        <v>201482</v>
      </c>
      <c r="J271" s="124">
        <v>201482</v>
      </c>
      <c r="K271" s="63" t="s">
        <v>45</v>
      </c>
      <c r="L271" s="63" t="s">
        <v>45</v>
      </c>
      <c r="M271" s="124">
        <v>201482</v>
      </c>
      <c r="N271" s="108"/>
      <c r="O271" s="63" t="s">
        <v>45</v>
      </c>
      <c r="P271" s="63" t="s">
        <v>45</v>
      </c>
      <c r="Q271" s="24">
        <v>1138</v>
      </c>
      <c r="R271" s="63">
        <v>0</v>
      </c>
      <c r="S271" s="137">
        <v>100</v>
      </c>
      <c r="T271" s="138">
        <v>65</v>
      </c>
      <c r="U271" s="63">
        <v>8</v>
      </c>
      <c r="V271" s="68">
        <v>7.61</v>
      </c>
      <c r="W271" s="24">
        <v>3</v>
      </c>
      <c r="X271" s="24">
        <v>2</v>
      </c>
      <c r="Y271" s="207"/>
      <c r="Z271" s="207"/>
    </row>
    <row r="272" spans="1:26" ht="46.5" outlineLevel="2" x14ac:dyDescent="0.3">
      <c r="A272" s="120" t="s">
        <v>665</v>
      </c>
      <c r="B272" s="198"/>
      <c r="C272" s="77" t="s">
        <v>379</v>
      </c>
      <c r="D272" s="78" t="s">
        <v>81</v>
      </c>
      <c r="E272" s="78">
        <v>1</v>
      </c>
      <c r="F272" s="78">
        <v>1</v>
      </c>
      <c r="G272" s="198"/>
      <c r="H272" s="198"/>
      <c r="I272" s="124">
        <v>178836</v>
      </c>
      <c r="J272" s="124">
        <v>178836</v>
      </c>
      <c r="K272" s="63" t="s">
        <v>45</v>
      </c>
      <c r="L272" s="63" t="s">
        <v>45</v>
      </c>
      <c r="M272" s="124">
        <v>178836</v>
      </c>
      <c r="N272" s="108"/>
      <c r="O272" s="63" t="s">
        <v>45</v>
      </c>
      <c r="P272" s="63" t="s">
        <v>45</v>
      </c>
      <c r="Q272" s="24">
        <v>269</v>
      </c>
      <c r="R272" s="63">
        <v>0</v>
      </c>
      <c r="S272" s="137">
        <v>100</v>
      </c>
      <c r="T272" s="138">
        <v>87</v>
      </c>
      <c r="U272" s="63">
        <v>8</v>
      </c>
      <c r="V272" s="68">
        <v>7.78</v>
      </c>
      <c r="W272" s="24">
        <v>0</v>
      </c>
      <c r="X272" s="24">
        <v>0</v>
      </c>
      <c r="Y272" s="207"/>
      <c r="Z272" s="207"/>
    </row>
    <row r="273" spans="1:26" ht="23.25" outlineLevel="1" x14ac:dyDescent="0.3">
      <c r="A273" s="119" t="s">
        <v>666</v>
      </c>
      <c r="B273" s="198"/>
      <c r="C273" s="74" t="s">
        <v>380</v>
      </c>
      <c r="D273" s="78"/>
      <c r="E273" s="97">
        <f>SUM(E274:E279)</f>
        <v>6</v>
      </c>
      <c r="F273" s="97">
        <f>SUM(F274:F279)</f>
        <v>6</v>
      </c>
      <c r="G273" s="198"/>
      <c r="H273" s="198"/>
      <c r="I273" s="123">
        <f>SUM(I274:I279)</f>
        <v>329227.18</v>
      </c>
      <c r="J273" s="123">
        <f>SUM(J274:J279)</f>
        <v>329227.18</v>
      </c>
      <c r="K273" s="63" t="s">
        <v>45</v>
      </c>
      <c r="L273" s="63" t="s">
        <v>45</v>
      </c>
      <c r="M273" s="123">
        <f>SUM(M274:M279)</f>
        <v>329227.18</v>
      </c>
      <c r="N273" s="108"/>
      <c r="O273" s="63" t="s">
        <v>45</v>
      </c>
      <c r="P273" s="63" t="s">
        <v>45</v>
      </c>
      <c r="Q273" s="131">
        <f>SUM(Q274:Q279)</f>
        <v>2926</v>
      </c>
      <c r="R273" s="131">
        <f>SUM(R274:R279)</f>
        <v>0</v>
      </c>
      <c r="S273" s="137"/>
      <c r="T273" s="139"/>
      <c r="U273" s="108"/>
      <c r="V273" s="108"/>
      <c r="W273" s="108"/>
      <c r="X273" s="108"/>
      <c r="Y273" s="207"/>
      <c r="Z273" s="207"/>
    </row>
    <row r="274" spans="1:26" ht="23.25" outlineLevel="2" x14ac:dyDescent="0.3">
      <c r="A274" s="120" t="s">
        <v>667</v>
      </c>
      <c r="B274" s="198"/>
      <c r="C274" s="77" t="s">
        <v>381</v>
      </c>
      <c r="D274" s="78" t="s">
        <v>81</v>
      </c>
      <c r="E274" s="78">
        <v>1</v>
      </c>
      <c r="F274" s="78">
        <v>1</v>
      </c>
      <c r="G274" s="198"/>
      <c r="H274" s="198"/>
      <c r="I274" s="124">
        <v>89535.7</v>
      </c>
      <c r="J274" s="124">
        <v>89535.7</v>
      </c>
      <c r="K274" s="63" t="s">
        <v>45</v>
      </c>
      <c r="L274" s="63" t="s">
        <v>45</v>
      </c>
      <c r="M274" s="124">
        <v>89535.7</v>
      </c>
      <c r="N274" s="108"/>
      <c r="O274" s="63" t="s">
        <v>45</v>
      </c>
      <c r="P274" s="63" t="s">
        <v>45</v>
      </c>
      <c r="Q274" s="129">
        <v>55</v>
      </c>
      <c r="R274" s="63">
        <v>0</v>
      </c>
      <c r="S274" s="137">
        <v>100</v>
      </c>
      <c r="T274" s="138">
        <v>91</v>
      </c>
      <c r="U274" s="63">
        <v>8</v>
      </c>
      <c r="V274" s="68">
        <v>7.72</v>
      </c>
      <c r="W274" s="24">
        <v>0</v>
      </c>
      <c r="X274" s="24">
        <v>0</v>
      </c>
      <c r="Y274" s="207"/>
      <c r="Z274" s="207"/>
    </row>
    <row r="275" spans="1:26" ht="23.25" outlineLevel="2" x14ac:dyDescent="0.3">
      <c r="A275" s="120" t="s">
        <v>668</v>
      </c>
      <c r="B275" s="198"/>
      <c r="C275" s="77" t="s">
        <v>382</v>
      </c>
      <c r="D275" s="78" t="s">
        <v>81</v>
      </c>
      <c r="E275" s="78">
        <v>1</v>
      </c>
      <c r="F275" s="78">
        <v>1</v>
      </c>
      <c r="G275" s="198"/>
      <c r="H275" s="198"/>
      <c r="I275" s="124">
        <v>39033.03</v>
      </c>
      <c r="J275" s="124">
        <v>39033.03</v>
      </c>
      <c r="K275" s="63" t="s">
        <v>45</v>
      </c>
      <c r="L275" s="63" t="s">
        <v>45</v>
      </c>
      <c r="M275" s="124">
        <v>39033.03</v>
      </c>
      <c r="N275" s="108"/>
      <c r="O275" s="63" t="s">
        <v>45</v>
      </c>
      <c r="P275" s="63" t="s">
        <v>45</v>
      </c>
      <c r="Q275" s="24">
        <v>36</v>
      </c>
      <c r="R275" s="63">
        <v>0</v>
      </c>
      <c r="S275" s="137">
        <v>100</v>
      </c>
      <c r="T275" s="138">
        <v>70</v>
      </c>
      <c r="U275" s="63">
        <v>8</v>
      </c>
      <c r="V275" s="68">
        <v>7.62</v>
      </c>
      <c r="W275" s="24">
        <v>1</v>
      </c>
      <c r="X275" s="24">
        <v>0</v>
      </c>
      <c r="Y275" s="207"/>
      <c r="Z275" s="207"/>
    </row>
    <row r="276" spans="1:26" ht="23.25" outlineLevel="2" x14ac:dyDescent="0.3">
      <c r="A276" s="120" t="s">
        <v>669</v>
      </c>
      <c r="B276" s="198"/>
      <c r="C276" s="77" t="s">
        <v>383</v>
      </c>
      <c r="D276" s="78" t="s">
        <v>81</v>
      </c>
      <c r="E276" s="78">
        <v>1</v>
      </c>
      <c r="F276" s="78">
        <v>1</v>
      </c>
      <c r="G276" s="198"/>
      <c r="H276" s="198"/>
      <c r="I276" s="124">
        <v>27656.400000000001</v>
      </c>
      <c r="J276" s="124">
        <v>27656.400000000001</v>
      </c>
      <c r="K276" s="63" t="s">
        <v>45</v>
      </c>
      <c r="L276" s="63" t="s">
        <v>45</v>
      </c>
      <c r="M276" s="124">
        <v>27656.400000000001</v>
      </c>
      <c r="N276" s="108"/>
      <c r="O276" s="63" t="s">
        <v>45</v>
      </c>
      <c r="P276" s="63" t="s">
        <v>45</v>
      </c>
      <c r="Q276" s="24">
        <v>782</v>
      </c>
      <c r="R276" s="63">
        <v>0</v>
      </c>
      <c r="S276" s="137">
        <v>100</v>
      </c>
      <c r="T276" s="138">
        <v>90</v>
      </c>
      <c r="U276" s="63">
        <v>8</v>
      </c>
      <c r="V276" s="68">
        <v>7.69</v>
      </c>
      <c r="W276" s="24">
        <v>0</v>
      </c>
      <c r="X276" s="24">
        <v>0</v>
      </c>
      <c r="Y276" s="207"/>
      <c r="Z276" s="207"/>
    </row>
    <row r="277" spans="1:26" ht="23.25" outlineLevel="2" x14ac:dyDescent="0.3">
      <c r="A277" s="120" t="s">
        <v>670</v>
      </c>
      <c r="B277" s="198"/>
      <c r="C277" s="77" t="s">
        <v>384</v>
      </c>
      <c r="D277" s="78" t="s">
        <v>81</v>
      </c>
      <c r="E277" s="78">
        <v>1</v>
      </c>
      <c r="F277" s="78">
        <v>1</v>
      </c>
      <c r="G277" s="198"/>
      <c r="H277" s="198"/>
      <c r="I277" s="124">
        <v>56030.77</v>
      </c>
      <c r="J277" s="124">
        <v>56030.77</v>
      </c>
      <c r="K277" s="63" t="s">
        <v>45</v>
      </c>
      <c r="L277" s="63" t="s">
        <v>45</v>
      </c>
      <c r="M277" s="124">
        <v>56030.77</v>
      </c>
      <c r="N277" s="108"/>
      <c r="O277" s="63" t="s">
        <v>45</v>
      </c>
      <c r="P277" s="63" t="s">
        <v>45</v>
      </c>
      <c r="Q277" s="24">
        <v>242</v>
      </c>
      <c r="R277" s="63">
        <v>0</v>
      </c>
      <c r="S277" s="137">
        <v>100</v>
      </c>
      <c r="T277" s="138">
        <v>64</v>
      </c>
      <c r="U277" s="63">
        <v>8</v>
      </c>
      <c r="V277" s="68">
        <v>7.52</v>
      </c>
      <c r="W277" s="24">
        <v>1</v>
      </c>
      <c r="X277" s="24">
        <v>0</v>
      </c>
      <c r="Y277" s="207"/>
      <c r="Z277" s="207"/>
    </row>
    <row r="278" spans="1:26" ht="46.5" outlineLevel="2" x14ac:dyDescent="0.3">
      <c r="A278" s="120" t="s">
        <v>671</v>
      </c>
      <c r="B278" s="198"/>
      <c r="C278" s="77" t="s">
        <v>385</v>
      </c>
      <c r="D278" s="78" t="s">
        <v>81</v>
      </c>
      <c r="E278" s="78">
        <v>1</v>
      </c>
      <c r="F278" s="78">
        <v>1</v>
      </c>
      <c r="G278" s="198"/>
      <c r="H278" s="198"/>
      <c r="I278" s="124">
        <v>30752.58</v>
      </c>
      <c r="J278" s="124">
        <v>30752.58</v>
      </c>
      <c r="K278" s="63" t="s">
        <v>45</v>
      </c>
      <c r="L278" s="63" t="s">
        <v>45</v>
      </c>
      <c r="M278" s="124">
        <v>30752.58</v>
      </c>
      <c r="N278" s="108"/>
      <c r="O278" s="63" t="s">
        <v>45</v>
      </c>
      <c r="P278" s="63" t="s">
        <v>45</v>
      </c>
      <c r="Q278" s="24">
        <v>1005</v>
      </c>
      <c r="R278" s="63">
        <v>0</v>
      </c>
      <c r="S278" s="137">
        <v>100</v>
      </c>
      <c r="T278" s="138">
        <v>89</v>
      </c>
      <c r="U278" s="63">
        <v>8</v>
      </c>
      <c r="V278" s="68">
        <v>7.23</v>
      </c>
      <c r="W278" s="24">
        <v>0</v>
      </c>
      <c r="X278" s="24">
        <v>0</v>
      </c>
      <c r="Y278" s="207"/>
      <c r="Z278" s="207"/>
    </row>
    <row r="279" spans="1:26" ht="23.25" outlineLevel="2" x14ac:dyDescent="0.3">
      <c r="A279" s="120" t="s">
        <v>672</v>
      </c>
      <c r="B279" s="198"/>
      <c r="C279" s="77" t="s">
        <v>386</v>
      </c>
      <c r="D279" s="78" t="s">
        <v>81</v>
      </c>
      <c r="E279" s="78">
        <v>1</v>
      </c>
      <c r="F279" s="78">
        <v>1</v>
      </c>
      <c r="G279" s="198"/>
      <c r="H279" s="198"/>
      <c r="I279" s="124">
        <v>86218.7</v>
      </c>
      <c r="J279" s="124">
        <v>86218.7</v>
      </c>
      <c r="K279" s="63" t="s">
        <v>45</v>
      </c>
      <c r="L279" s="63" t="s">
        <v>45</v>
      </c>
      <c r="M279" s="124">
        <v>86218.7</v>
      </c>
      <c r="N279" s="108"/>
      <c r="O279" s="63" t="s">
        <v>45</v>
      </c>
      <c r="P279" s="63" t="s">
        <v>45</v>
      </c>
      <c r="Q279" s="24">
        <v>806</v>
      </c>
      <c r="R279" s="63">
        <v>0</v>
      </c>
      <c r="S279" s="137">
        <v>100</v>
      </c>
      <c r="T279" s="138">
        <v>89</v>
      </c>
      <c r="U279" s="63">
        <v>8</v>
      </c>
      <c r="V279" s="68">
        <v>7.24</v>
      </c>
      <c r="W279" s="24">
        <v>0</v>
      </c>
      <c r="X279" s="24">
        <v>0</v>
      </c>
      <c r="Y279" s="207"/>
      <c r="Z279" s="207"/>
    </row>
    <row r="280" spans="1:26" ht="23.25" outlineLevel="1" x14ac:dyDescent="0.3">
      <c r="A280" s="119" t="s">
        <v>673</v>
      </c>
      <c r="B280" s="198"/>
      <c r="C280" s="74" t="s">
        <v>387</v>
      </c>
      <c r="D280" s="78"/>
      <c r="E280" s="97">
        <f t="shared" ref="E280:F280" si="0">SUM(E281:E283)</f>
        <v>3</v>
      </c>
      <c r="F280" s="97">
        <f t="shared" si="0"/>
        <v>3</v>
      </c>
      <c r="G280" s="198"/>
      <c r="H280" s="198"/>
      <c r="I280" s="123">
        <f t="shared" ref="I280:J280" si="1">SUM(I281:I283)</f>
        <v>101803</v>
      </c>
      <c r="J280" s="123">
        <f t="shared" si="1"/>
        <v>101803</v>
      </c>
      <c r="K280" s="63" t="s">
        <v>45</v>
      </c>
      <c r="L280" s="63" t="s">
        <v>45</v>
      </c>
      <c r="M280" s="123">
        <f t="shared" ref="M280" si="2">SUM(M281:M283)</f>
        <v>101803</v>
      </c>
      <c r="N280" s="108"/>
      <c r="O280" s="63" t="s">
        <v>45</v>
      </c>
      <c r="P280" s="63" t="s">
        <v>45</v>
      </c>
      <c r="Q280" s="129">
        <f>SUM(Q281:Q283)</f>
        <v>1028</v>
      </c>
      <c r="R280" s="129">
        <f>SUM(R281:R283)</f>
        <v>0</v>
      </c>
      <c r="S280" s="137"/>
      <c r="T280" s="139"/>
      <c r="U280" s="107"/>
      <c r="V280" s="108"/>
      <c r="W280" s="108"/>
      <c r="X280" s="108"/>
      <c r="Y280" s="207"/>
      <c r="Z280" s="207"/>
    </row>
    <row r="281" spans="1:26" ht="23.25" outlineLevel="2" x14ac:dyDescent="0.3">
      <c r="A281" s="120" t="s">
        <v>674</v>
      </c>
      <c r="B281" s="198"/>
      <c r="C281" s="77" t="s">
        <v>388</v>
      </c>
      <c r="D281" s="78" t="s">
        <v>81</v>
      </c>
      <c r="E281" s="78">
        <v>1</v>
      </c>
      <c r="F281" s="78">
        <v>1</v>
      </c>
      <c r="G281" s="198"/>
      <c r="H281" s="198"/>
      <c r="I281" s="124">
        <v>31255</v>
      </c>
      <c r="J281" s="124">
        <v>31255</v>
      </c>
      <c r="K281" s="63" t="s">
        <v>45</v>
      </c>
      <c r="L281" s="63" t="s">
        <v>45</v>
      </c>
      <c r="M281" s="124">
        <v>31255</v>
      </c>
      <c r="N281" s="108"/>
      <c r="O281" s="63" t="s">
        <v>45</v>
      </c>
      <c r="P281" s="63" t="s">
        <v>45</v>
      </c>
      <c r="Q281" s="24">
        <v>0</v>
      </c>
      <c r="R281" s="63">
        <v>0</v>
      </c>
      <c r="S281" s="137">
        <v>100</v>
      </c>
      <c r="T281" s="138">
        <v>91</v>
      </c>
      <c r="U281" s="63">
        <v>8</v>
      </c>
      <c r="V281" s="68">
        <v>7.56</v>
      </c>
      <c r="W281" s="24">
        <v>0</v>
      </c>
      <c r="X281" s="24">
        <v>0</v>
      </c>
      <c r="Y281" s="207"/>
      <c r="Z281" s="207"/>
    </row>
    <row r="282" spans="1:26" ht="23.25" outlineLevel="2" x14ac:dyDescent="0.3">
      <c r="A282" s="120" t="s">
        <v>675</v>
      </c>
      <c r="B282" s="198"/>
      <c r="C282" s="77" t="s">
        <v>389</v>
      </c>
      <c r="D282" s="78" t="s">
        <v>81</v>
      </c>
      <c r="E282" s="78">
        <v>1</v>
      </c>
      <c r="F282" s="78">
        <v>1</v>
      </c>
      <c r="G282" s="198"/>
      <c r="H282" s="198"/>
      <c r="I282" s="124">
        <v>39270</v>
      </c>
      <c r="J282" s="124">
        <v>39270</v>
      </c>
      <c r="K282" s="63" t="s">
        <v>45</v>
      </c>
      <c r="L282" s="63" t="s">
        <v>45</v>
      </c>
      <c r="M282" s="124">
        <v>39270</v>
      </c>
      <c r="N282" s="108"/>
      <c r="O282" s="63" t="s">
        <v>45</v>
      </c>
      <c r="P282" s="63" t="s">
        <v>45</v>
      </c>
      <c r="Q282" s="24">
        <v>429</v>
      </c>
      <c r="R282" s="63">
        <v>0</v>
      </c>
      <c r="S282" s="137">
        <v>100</v>
      </c>
      <c r="T282" s="138">
        <v>92</v>
      </c>
      <c r="U282" s="63">
        <v>8</v>
      </c>
      <c r="V282" s="68">
        <v>7.69</v>
      </c>
      <c r="W282" s="24">
        <v>0</v>
      </c>
      <c r="X282" s="24">
        <v>0</v>
      </c>
      <c r="Y282" s="207"/>
      <c r="Z282" s="207"/>
    </row>
    <row r="283" spans="1:26" ht="23.25" outlineLevel="2" x14ac:dyDescent="0.3">
      <c r="A283" s="120" t="s">
        <v>676</v>
      </c>
      <c r="B283" s="198"/>
      <c r="C283" s="77" t="s">
        <v>390</v>
      </c>
      <c r="D283" s="78" t="s">
        <v>81</v>
      </c>
      <c r="E283" s="78">
        <v>1</v>
      </c>
      <c r="F283" s="78">
        <v>1</v>
      </c>
      <c r="G283" s="198"/>
      <c r="H283" s="198"/>
      <c r="I283" s="124">
        <v>31278</v>
      </c>
      <c r="J283" s="124">
        <v>31278</v>
      </c>
      <c r="K283" s="63" t="s">
        <v>45</v>
      </c>
      <c r="L283" s="63" t="s">
        <v>45</v>
      </c>
      <c r="M283" s="124">
        <v>31278</v>
      </c>
      <c r="N283" s="108"/>
      <c r="O283" s="63" t="s">
        <v>45</v>
      </c>
      <c r="P283" s="63" t="s">
        <v>45</v>
      </c>
      <c r="Q283" s="24">
        <v>599</v>
      </c>
      <c r="R283" s="63">
        <v>0</v>
      </c>
      <c r="S283" s="137">
        <v>100</v>
      </c>
      <c r="T283" s="138">
        <v>84</v>
      </c>
      <c r="U283" s="63">
        <v>8</v>
      </c>
      <c r="V283" s="68">
        <v>7.21</v>
      </c>
      <c r="W283" s="24">
        <v>0</v>
      </c>
      <c r="X283" s="24">
        <v>0</v>
      </c>
      <c r="Y283" s="207"/>
      <c r="Z283" s="207"/>
    </row>
    <row r="284" spans="1:26" ht="23.25" outlineLevel="1" x14ac:dyDescent="0.3">
      <c r="A284" s="119" t="s">
        <v>677</v>
      </c>
      <c r="B284" s="198"/>
      <c r="C284" s="74" t="s">
        <v>391</v>
      </c>
      <c r="D284" s="78"/>
      <c r="E284" s="97">
        <f>SUM(E285:E288)</f>
        <v>4</v>
      </c>
      <c r="F284" s="97">
        <f>SUM(F285:F288)</f>
        <v>4</v>
      </c>
      <c r="G284" s="198"/>
      <c r="H284" s="198"/>
      <c r="I284" s="123">
        <f>SUM(I285:I288)</f>
        <v>306797.63</v>
      </c>
      <c r="J284" s="123">
        <f>SUM(J285:J288)</f>
        <v>306797.63</v>
      </c>
      <c r="K284" s="63" t="s">
        <v>45</v>
      </c>
      <c r="L284" s="63" t="s">
        <v>45</v>
      </c>
      <c r="M284" s="123">
        <f>SUM(M285:M288)</f>
        <v>306797.63</v>
      </c>
      <c r="N284" s="108"/>
      <c r="O284" s="63" t="s">
        <v>45</v>
      </c>
      <c r="P284" s="63" t="s">
        <v>45</v>
      </c>
      <c r="Q284" s="131">
        <f>SUM(Q285:Q288)</f>
        <v>1565</v>
      </c>
      <c r="R284" s="131">
        <f>SUM(R285:R288)</f>
        <v>0</v>
      </c>
      <c r="S284" s="137"/>
      <c r="T284" s="139"/>
      <c r="U284" s="152"/>
      <c r="V284" s="109"/>
      <c r="W284" s="108"/>
      <c r="X284" s="108"/>
      <c r="Y284" s="207"/>
      <c r="Z284" s="207"/>
    </row>
    <row r="285" spans="1:26" ht="23.25" outlineLevel="2" x14ac:dyDescent="0.3">
      <c r="A285" s="120" t="s">
        <v>678</v>
      </c>
      <c r="B285" s="198"/>
      <c r="C285" s="77" t="s">
        <v>392</v>
      </c>
      <c r="D285" s="78" t="s">
        <v>81</v>
      </c>
      <c r="E285" s="78">
        <v>1</v>
      </c>
      <c r="F285" s="78">
        <v>1</v>
      </c>
      <c r="G285" s="198"/>
      <c r="H285" s="198"/>
      <c r="I285" s="124">
        <v>122351.5</v>
      </c>
      <c r="J285" s="124">
        <v>122351.5</v>
      </c>
      <c r="K285" s="63" t="s">
        <v>45</v>
      </c>
      <c r="L285" s="63" t="s">
        <v>45</v>
      </c>
      <c r="M285" s="124">
        <v>122351.5</v>
      </c>
      <c r="N285" s="108"/>
      <c r="O285" s="63" t="s">
        <v>45</v>
      </c>
      <c r="P285" s="63" t="s">
        <v>45</v>
      </c>
      <c r="Q285" s="24">
        <v>288</v>
      </c>
      <c r="R285" s="63">
        <v>0</v>
      </c>
      <c r="S285" s="137">
        <v>100</v>
      </c>
      <c r="T285" s="138">
        <v>91</v>
      </c>
      <c r="U285" s="63">
        <v>8</v>
      </c>
      <c r="V285" s="68">
        <v>7.41</v>
      </c>
      <c r="W285" s="24">
        <v>0</v>
      </c>
      <c r="X285" s="24">
        <v>0</v>
      </c>
      <c r="Y285" s="207"/>
      <c r="Z285" s="207"/>
    </row>
    <row r="286" spans="1:26" ht="23.25" outlineLevel="2" x14ac:dyDescent="0.3">
      <c r="A286" s="120" t="s">
        <v>679</v>
      </c>
      <c r="B286" s="198"/>
      <c r="C286" s="77" t="s">
        <v>393</v>
      </c>
      <c r="D286" s="78" t="s">
        <v>81</v>
      </c>
      <c r="E286" s="78">
        <v>1</v>
      </c>
      <c r="F286" s="78">
        <v>1</v>
      </c>
      <c r="G286" s="198"/>
      <c r="H286" s="198"/>
      <c r="I286" s="124">
        <v>61470.9</v>
      </c>
      <c r="J286" s="124">
        <v>61470.9</v>
      </c>
      <c r="K286" s="63" t="s">
        <v>45</v>
      </c>
      <c r="L286" s="63" t="s">
        <v>45</v>
      </c>
      <c r="M286" s="124">
        <v>61470.9</v>
      </c>
      <c r="N286" s="108"/>
      <c r="O286" s="63" t="s">
        <v>45</v>
      </c>
      <c r="P286" s="63" t="s">
        <v>45</v>
      </c>
      <c r="Q286" s="24">
        <v>0</v>
      </c>
      <c r="R286" s="63">
        <v>0</v>
      </c>
      <c r="S286" s="137">
        <v>100</v>
      </c>
      <c r="T286" s="138">
        <v>91</v>
      </c>
      <c r="U286" s="63">
        <v>8</v>
      </c>
      <c r="V286" s="68">
        <v>7.36</v>
      </c>
      <c r="W286" s="24">
        <v>0</v>
      </c>
      <c r="X286" s="24">
        <v>0</v>
      </c>
      <c r="Y286" s="207"/>
      <c r="Z286" s="207"/>
    </row>
    <row r="287" spans="1:26" ht="23.25" outlineLevel="2" x14ac:dyDescent="0.3">
      <c r="A287" s="120" t="s">
        <v>680</v>
      </c>
      <c r="B287" s="198"/>
      <c r="C287" s="77" t="s">
        <v>394</v>
      </c>
      <c r="D287" s="78" t="s">
        <v>81</v>
      </c>
      <c r="E287" s="78">
        <v>1</v>
      </c>
      <c r="F287" s="78">
        <v>1</v>
      </c>
      <c r="G287" s="198"/>
      <c r="H287" s="198"/>
      <c r="I287" s="124">
        <v>61514</v>
      </c>
      <c r="J287" s="124">
        <v>61514</v>
      </c>
      <c r="K287" s="63" t="s">
        <v>45</v>
      </c>
      <c r="L287" s="63" t="s">
        <v>45</v>
      </c>
      <c r="M287" s="124">
        <v>61514</v>
      </c>
      <c r="N287" s="108"/>
      <c r="O287" s="63" t="s">
        <v>45</v>
      </c>
      <c r="P287" s="63" t="s">
        <v>45</v>
      </c>
      <c r="Q287" s="131">
        <v>0</v>
      </c>
      <c r="R287" s="63">
        <v>0</v>
      </c>
      <c r="S287" s="137">
        <v>100</v>
      </c>
      <c r="T287" s="138">
        <v>76</v>
      </c>
      <c r="U287" s="63">
        <v>8</v>
      </c>
      <c r="V287" s="68">
        <v>7.88</v>
      </c>
      <c r="W287" s="24">
        <v>0</v>
      </c>
      <c r="X287" s="24">
        <v>0</v>
      </c>
      <c r="Y287" s="207"/>
      <c r="Z287" s="207"/>
    </row>
    <row r="288" spans="1:26" ht="23.25" outlineLevel="2" x14ac:dyDescent="0.3">
      <c r="A288" s="120" t="s">
        <v>681</v>
      </c>
      <c r="B288" s="198"/>
      <c r="C288" s="77" t="s">
        <v>395</v>
      </c>
      <c r="D288" s="78" t="s">
        <v>81</v>
      </c>
      <c r="E288" s="78">
        <v>1</v>
      </c>
      <c r="F288" s="78">
        <v>1</v>
      </c>
      <c r="G288" s="198"/>
      <c r="H288" s="198"/>
      <c r="I288" s="124">
        <v>61461.23</v>
      </c>
      <c r="J288" s="124">
        <v>61461.23</v>
      </c>
      <c r="K288" s="63" t="s">
        <v>45</v>
      </c>
      <c r="L288" s="63" t="s">
        <v>45</v>
      </c>
      <c r="M288" s="124">
        <v>61461.23</v>
      </c>
      <c r="N288" s="108"/>
      <c r="O288" s="63" t="s">
        <v>45</v>
      </c>
      <c r="P288" s="63" t="s">
        <v>45</v>
      </c>
      <c r="Q288" s="131">
        <v>1277</v>
      </c>
      <c r="R288" s="63">
        <v>0</v>
      </c>
      <c r="S288" s="137">
        <v>100</v>
      </c>
      <c r="T288" s="138">
        <v>89</v>
      </c>
      <c r="U288" s="63">
        <v>8</v>
      </c>
      <c r="V288" s="68">
        <v>7.49</v>
      </c>
      <c r="W288" s="24">
        <v>1</v>
      </c>
      <c r="X288" s="24">
        <v>0</v>
      </c>
      <c r="Y288" s="207"/>
      <c r="Z288" s="207"/>
    </row>
    <row r="289" spans="1:26" ht="23.25" outlineLevel="1" x14ac:dyDescent="0.3">
      <c r="A289" s="119" t="s">
        <v>682</v>
      </c>
      <c r="B289" s="198"/>
      <c r="C289" s="74" t="s">
        <v>396</v>
      </c>
      <c r="D289" s="78"/>
      <c r="E289" s="97">
        <f>SUM(E290:E301)</f>
        <v>12</v>
      </c>
      <c r="F289" s="97">
        <f>SUM(F290:F301)</f>
        <v>12</v>
      </c>
      <c r="G289" s="198"/>
      <c r="H289" s="198"/>
      <c r="I289" s="123">
        <f>SUM(I290:I301)</f>
        <v>697553.1449999999</v>
      </c>
      <c r="J289" s="123">
        <f>SUM(J290:J301)</f>
        <v>697553.1449999999</v>
      </c>
      <c r="K289" s="63" t="s">
        <v>45</v>
      </c>
      <c r="L289" s="63" t="s">
        <v>45</v>
      </c>
      <c r="M289" s="123">
        <f>SUM(M290:M293)</f>
        <v>233165.33</v>
      </c>
      <c r="N289" s="108"/>
      <c r="O289" s="63" t="s">
        <v>45</v>
      </c>
      <c r="P289" s="63" t="s">
        <v>45</v>
      </c>
      <c r="Q289" s="131">
        <f>SUM(Q290:Q301)</f>
        <v>6882</v>
      </c>
      <c r="R289" s="131">
        <f>SUM(R290:R301)</f>
        <v>0</v>
      </c>
      <c r="S289" s="137"/>
      <c r="T289" s="139"/>
      <c r="U289" s="152"/>
      <c r="V289" s="109"/>
      <c r="W289" s="108"/>
      <c r="X289" s="108"/>
      <c r="Y289" s="207"/>
      <c r="Z289" s="207"/>
    </row>
    <row r="290" spans="1:26" ht="23.25" outlineLevel="2" x14ac:dyDescent="0.3">
      <c r="A290" s="120" t="s">
        <v>683</v>
      </c>
      <c r="B290" s="198"/>
      <c r="C290" s="77" t="s">
        <v>397</v>
      </c>
      <c r="D290" s="78" t="s">
        <v>81</v>
      </c>
      <c r="E290" s="78">
        <v>1</v>
      </c>
      <c r="F290" s="78">
        <v>1</v>
      </c>
      <c r="G290" s="198"/>
      <c r="H290" s="198"/>
      <c r="I290" s="124">
        <v>31805.68</v>
      </c>
      <c r="J290" s="124">
        <v>31805.68</v>
      </c>
      <c r="K290" s="63" t="s">
        <v>45</v>
      </c>
      <c r="L290" s="63" t="s">
        <v>45</v>
      </c>
      <c r="M290" s="124">
        <v>31805.68</v>
      </c>
      <c r="N290" s="108"/>
      <c r="O290" s="63" t="s">
        <v>45</v>
      </c>
      <c r="P290" s="63" t="s">
        <v>45</v>
      </c>
      <c r="Q290" s="131">
        <v>61</v>
      </c>
      <c r="R290" s="63">
        <v>0</v>
      </c>
      <c r="S290" s="137">
        <v>100</v>
      </c>
      <c r="T290" s="138">
        <v>91</v>
      </c>
      <c r="U290" s="68">
        <v>8.5</v>
      </c>
      <c r="V290" s="68">
        <v>8.23</v>
      </c>
      <c r="W290" s="24">
        <v>0</v>
      </c>
      <c r="X290" s="24">
        <v>0</v>
      </c>
      <c r="Y290" s="207"/>
      <c r="Z290" s="207"/>
    </row>
    <row r="291" spans="1:26" ht="23.25" outlineLevel="2" x14ac:dyDescent="0.3">
      <c r="A291" s="120" t="s">
        <v>684</v>
      </c>
      <c r="B291" s="198"/>
      <c r="C291" s="77" t="s">
        <v>398</v>
      </c>
      <c r="D291" s="78" t="s">
        <v>81</v>
      </c>
      <c r="E291" s="78">
        <v>1</v>
      </c>
      <c r="F291" s="78">
        <v>1</v>
      </c>
      <c r="G291" s="198"/>
      <c r="H291" s="198"/>
      <c r="I291" s="124">
        <v>46780.5</v>
      </c>
      <c r="J291" s="124">
        <v>46780.5</v>
      </c>
      <c r="K291" s="63" t="s">
        <v>45</v>
      </c>
      <c r="L291" s="63" t="s">
        <v>45</v>
      </c>
      <c r="M291" s="124">
        <v>46780.5</v>
      </c>
      <c r="N291" s="108"/>
      <c r="O291" s="63" t="s">
        <v>45</v>
      </c>
      <c r="P291" s="63" t="s">
        <v>45</v>
      </c>
      <c r="Q291" s="131">
        <v>165</v>
      </c>
      <c r="R291" s="63">
        <v>0</v>
      </c>
      <c r="S291" s="137">
        <v>100</v>
      </c>
      <c r="T291" s="138">
        <v>91</v>
      </c>
      <c r="U291" s="68">
        <v>8.5</v>
      </c>
      <c r="V291" s="68">
        <v>8.2100000000000009</v>
      </c>
      <c r="W291" s="24">
        <v>0</v>
      </c>
      <c r="X291" s="24">
        <v>0</v>
      </c>
      <c r="Y291" s="207"/>
      <c r="Z291" s="207"/>
    </row>
    <row r="292" spans="1:26" ht="23.25" outlineLevel="2" x14ac:dyDescent="0.3">
      <c r="A292" s="120" t="s">
        <v>685</v>
      </c>
      <c r="B292" s="198"/>
      <c r="C292" s="77" t="s">
        <v>399</v>
      </c>
      <c r="D292" s="78" t="s">
        <v>81</v>
      </c>
      <c r="E292" s="78">
        <v>1</v>
      </c>
      <c r="F292" s="78">
        <v>1</v>
      </c>
      <c r="G292" s="198"/>
      <c r="H292" s="198"/>
      <c r="I292" s="124">
        <v>42784.15</v>
      </c>
      <c r="J292" s="124">
        <v>42784.15</v>
      </c>
      <c r="K292" s="63" t="s">
        <v>45</v>
      </c>
      <c r="L292" s="63" t="s">
        <v>45</v>
      </c>
      <c r="M292" s="124">
        <v>42784.15</v>
      </c>
      <c r="N292" s="108"/>
      <c r="O292" s="63" t="s">
        <v>45</v>
      </c>
      <c r="P292" s="63" t="s">
        <v>45</v>
      </c>
      <c r="Q292" s="131">
        <v>919</v>
      </c>
      <c r="R292" s="63">
        <v>0</v>
      </c>
      <c r="S292" s="137">
        <v>100</v>
      </c>
      <c r="T292" s="138">
        <v>76</v>
      </c>
      <c r="U292" s="68">
        <v>8.5</v>
      </c>
      <c r="V292" s="68">
        <v>8.4499999999999993</v>
      </c>
      <c r="W292" s="24">
        <v>0</v>
      </c>
      <c r="X292" s="24">
        <v>0</v>
      </c>
      <c r="Y292" s="207"/>
      <c r="Z292" s="207"/>
    </row>
    <row r="293" spans="1:26" ht="23.25" outlineLevel="2" x14ac:dyDescent="0.3">
      <c r="A293" s="120" t="s">
        <v>686</v>
      </c>
      <c r="B293" s="198"/>
      <c r="C293" s="77" t="s">
        <v>400</v>
      </c>
      <c r="D293" s="78" t="s">
        <v>81</v>
      </c>
      <c r="E293" s="78">
        <v>1</v>
      </c>
      <c r="F293" s="78">
        <v>1</v>
      </c>
      <c r="G293" s="198"/>
      <c r="H293" s="198"/>
      <c r="I293" s="124">
        <v>168382.51500000001</v>
      </c>
      <c r="J293" s="124">
        <v>168382.51500000001</v>
      </c>
      <c r="K293" s="63" t="s">
        <v>45</v>
      </c>
      <c r="L293" s="63" t="s">
        <v>45</v>
      </c>
      <c r="M293" s="124">
        <v>111795</v>
      </c>
      <c r="N293" s="144">
        <f>J293-M293</f>
        <v>56587.515000000014</v>
      </c>
      <c r="O293" s="63" t="s">
        <v>45</v>
      </c>
      <c r="P293" s="63" t="s">
        <v>45</v>
      </c>
      <c r="Q293" s="131">
        <v>0</v>
      </c>
      <c r="R293" s="63">
        <v>0</v>
      </c>
      <c r="S293" s="137">
        <v>100</v>
      </c>
      <c r="T293" s="138">
        <v>89</v>
      </c>
      <c r="U293" s="68">
        <v>8.5</v>
      </c>
      <c r="V293" s="68">
        <v>8.33</v>
      </c>
      <c r="W293" s="24">
        <v>0</v>
      </c>
      <c r="X293" s="24">
        <v>0</v>
      </c>
      <c r="Y293" s="207"/>
      <c r="Z293" s="207"/>
    </row>
    <row r="294" spans="1:26" ht="46.5" outlineLevel="2" x14ac:dyDescent="0.3">
      <c r="A294" s="120" t="s">
        <v>687</v>
      </c>
      <c r="B294" s="198"/>
      <c r="C294" s="77" t="s">
        <v>401</v>
      </c>
      <c r="D294" s="78" t="s">
        <v>81</v>
      </c>
      <c r="E294" s="78">
        <v>1</v>
      </c>
      <c r="F294" s="78">
        <v>1</v>
      </c>
      <c r="G294" s="198"/>
      <c r="H294" s="198"/>
      <c r="I294" s="124">
        <v>33381.230000000003</v>
      </c>
      <c r="J294" s="124">
        <v>33381.230000000003</v>
      </c>
      <c r="K294" s="63" t="s">
        <v>45</v>
      </c>
      <c r="L294" s="63" t="s">
        <v>45</v>
      </c>
      <c r="M294" s="109"/>
      <c r="N294" s="144">
        <v>33381.230000000003</v>
      </c>
      <c r="O294" s="63" t="s">
        <v>45</v>
      </c>
      <c r="P294" s="63" t="s">
        <v>45</v>
      </c>
      <c r="Q294" s="131">
        <v>0</v>
      </c>
      <c r="R294" s="63">
        <v>0</v>
      </c>
      <c r="S294" s="137">
        <v>100</v>
      </c>
      <c r="T294" s="138">
        <v>83</v>
      </c>
      <c r="U294" s="68">
        <v>8.5</v>
      </c>
      <c r="V294" s="68">
        <v>8.49</v>
      </c>
      <c r="W294" s="24">
        <v>0</v>
      </c>
      <c r="X294" s="24">
        <v>0</v>
      </c>
      <c r="Y294" s="207"/>
      <c r="Z294" s="207"/>
    </row>
    <row r="295" spans="1:26" ht="23.25" outlineLevel="2" x14ac:dyDescent="0.3">
      <c r="A295" s="120" t="s">
        <v>688</v>
      </c>
      <c r="B295" s="198"/>
      <c r="C295" s="77" t="s">
        <v>402</v>
      </c>
      <c r="D295" s="78" t="s">
        <v>81</v>
      </c>
      <c r="E295" s="78">
        <v>1</v>
      </c>
      <c r="F295" s="78">
        <v>1</v>
      </c>
      <c r="G295" s="198"/>
      <c r="H295" s="198"/>
      <c r="I295" s="124">
        <v>56863.03</v>
      </c>
      <c r="J295" s="124">
        <v>56863.03</v>
      </c>
      <c r="K295" s="63" t="s">
        <v>45</v>
      </c>
      <c r="L295" s="63" t="s">
        <v>45</v>
      </c>
      <c r="M295" s="109"/>
      <c r="N295" s="144">
        <v>56863.03</v>
      </c>
      <c r="O295" s="63" t="s">
        <v>45</v>
      </c>
      <c r="P295" s="63" t="s">
        <v>45</v>
      </c>
      <c r="Q295" s="131">
        <v>285</v>
      </c>
      <c r="R295" s="63">
        <v>0</v>
      </c>
      <c r="S295" s="137">
        <v>100</v>
      </c>
      <c r="T295" s="138">
        <v>92</v>
      </c>
      <c r="U295" s="68">
        <v>8.5</v>
      </c>
      <c r="V295" s="68">
        <v>8.1199999999999992</v>
      </c>
      <c r="W295" s="24">
        <v>0</v>
      </c>
      <c r="X295" s="24">
        <v>0</v>
      </c>
      <c r="Y295" s="207"/>
      <c r="Z295" s="207"/>
    </row>
    <row r="296" spans="1:26" ht="23.25" outlineLevel="2" x14ac:dyDescent="0.3">
      <c r="A296" s="120" t="s">
        <v>689</v>
      </c>
      <c r="B296" s="198"/>
      <c r="C296" s="77" t="s">
        <v>403</v>
      </c>
      <c r="D296" s="78" t="s">
        <v>81</v>
      </c>
      <c r="E296" s="78">
        <v>1</v>
      </c>
      <c r="F296" s="78">
        <v>1</v>
      </c>
      <c r="G296" s="198"/>
      <c r="H296" s="198"/>
      <c r="I296" s="124">
        <v>113155.12</v>
      </c>
      <c r="J296" s="124">
        <v>113155.12</v>
      </c>
      <c r="K296" s="63" t="s">
        <v>45</v>
      </c>
      <c r="L296" s="63" t="s">
        <v>45</v>
      </c>
      <c r="M296" s="109"/>
      <c r="N296" s="144">
        <v>113155.12</v>
      </c>
      <c r="O296" s="63" t="s">
        <v>45</v>
      </c>
      <c r="P296" s="63" t="s">
        <v>45</v>
      </c>
      <c r="Q296" s="131">
        <v>688</v>
      </c>
      <c r="R296" s="63">
        <v>0</v>
      </c>
      <c r="S296" s="137">
        <v>100</v>
      </c>
      <c r="T296" s="138">
        <v>89</v>
      </c>
      <c r="U296" s="68">
        <v>8.5</v>
      </c>
      <c r="V296" s="68">
        <v>8.4600000000000009</v>
      </c>
      <c r="W296" s="24">
        <v>0</v>
      </c>
      <c r="X296" s="24">
        <v>0</v>
      </c>
      <c r="Y296" s="207"/>
      <c r="Z296" s="207"/>
    </row>
    <row r="297" spans="1:26" ht="23.25" outlineLevel="2" x14ac:dyDescent="0.3">
      <c r="A297" s="120" t="s">
        <v>690</v>
      </c>
      <c r="B297" s="198"/>
      <c r="C297" s="77" t="s">
        <v>404</v>
      </c>
      <c r="D297" s="78" t="s">
        <v>81</v>
      </c>
      <c r="E297" s="78">
        <v>1</v>
      </c>
      <c r="F297" s="78">
        <v>1</v>
      </c>
      <c r="G297" s="198"/>
      <c r="H297" s="198"/>
      <c r="I297" s="124">
        <v>49159.839999999997</v>
      </c>
      <c r="J297" s="124">
        <v>49159.839999999997</v>
      </c>
      <c r="K297" s="63" t="s">
        <v>45</v>
      </c>
      <c r="L297" s="63" t="s">
        <v>45</v>
      </c>
      <c r="M297" s="109"/>
      <c r="N297" s="144">
        <v>49159.839999999997</v>
      </c>
      <c r="O297" s="63" t="s">
        <v>45</v>
      </c>
      <c r="P297" s="63" t="s">
        <v>45</v>
      </c>
      <c r="Q297" s="131">
        <v>206</v>
      </c>
      <c r="R297" s="63">
        <v>0</v>
      </c>
      <c r="S297" s="137">
        <v>100</v>
      </c>
      <c r="T297" s="138">
        <v>90</v>
      </c>
      <c r="U297" s="68">
        <v>8.5</v>
      </c>
      <c r="V297" s="68">
        <v>8</v>
      </c>
      <c r="W297" s="24">
        <v>0</v>
      </c>
      <c r="X297" s="24">
        <v>0</v>
      </c>
      <c r="Y297" s="207"/>
      <c r="Z297" s="207"/>
    </row>
    <row r="298" spans="1:26" ht="23.25" outlineLevel="2" x14ac:dyDescent="0.3">
      <c r="A298" s="120" t="s">
        <v>691</v>
      </c>
      <c r="B298" s="198"/>
      <c r="C298" s="77" t="s">
        <v>405</v>
      </c>
      <c r="D298" s="78" t="s">
        <v>81</v>
      </c>
      <c r="E298" s="78">
        <v>1</v>
      </c>
      <c r="F298" s="78">
        <v>1</v>
      </c>
      <c r="G298" s="198"/>
      <c r="H298" s="198"/>
      <c r="I298" s="124">
        <v>40795.129999999997</v>
      </c>
      <c r="J298" s="124">
        <v>40795.129999999997</v>
      </c>
      <c r="K298" s="63" t="s">
        <v>45</v>
      </c>
      <c r="L298" s="63" t="s">
        <v>45</v>
      </c>
      <c r="M298" s="109"/>
      <c r="N298" s="144">
        <v>40795.129999999997</v>
      </c>
      <c r="O298" s="63" t="s">
        <v>45</v>
      </c>
      <c r="P298" s="63" t="s">
        <v>45</v>
      </c>
      <c r="Q298" s="130">
        <v>2573</v>
      </c>
      <c r="R298" s="63">
        <v>0</v>
      </c>
      <c r="S298" s="137">
        <v>100</v>
      </c>
      <c r="T298" s="138">
        <v>94</v>
      </c>
      <c r="U298" s="68">
        <v>8.5</v>
      </c>
      <c r="V298" s="68">
        <v>8.02</v>
      </c>
      <c r="W298" s="24">
        <v>0</v>
      </c>
      <c r="X298" s="24">
        <v>0</v>
      </c>
      <c r="Y298" s="207"/>
      <c r="Z298" s="207"/>
    </row>
    <row r="299" spans="1:26" ht="23.25" outlineLevel="2" x14ac:dyDescent="0.3">
      <c r="A299" s="120" t="s">
        <v>692</v>
      </c>
      <c r="B299" s="198"/>
      <c r="C299" s="77" t="s">
        <v>406</v>
      </c>
      <c r="D299" s="78" t="s">
        <v>81</v>
      </c>
      <c r="E299" s="78">
        <v>1</v>
      </c>
      <c r="F299" s="78">
        <v>1</v>
      </c>
      <c r="G299" s="198"/>
      <c r="H299" s="198"/>
      <c r="I299" s="124">
        <v>8159.97</v>
      </c>
      <c r="J299" s="124">
        <v>8159.97</v>
      </c>
      <c r="K299" s="63" t="s">
        <v>45</v>
      </c>
      <c r="L299" s="63" t="s">
        <v>45</v>
      </c>
      <c r="M299" s="109"/>
      <c r="N299" s="144">
        <v>8159.97</v>
      </c>
      <c r="O299" s="63" t="s">
        <v>45</v>
      </c>
      <c r="P299" s="63" t="s">
        <v>45</v>
      </c>
      <c r="Q299" s="130">
        <v>612</v>
      </c>
      <c r="R299" s="63">
        <v>0</v>
      </c>
      <c r="S299" s="137">
        <v>100</v>
      </c>
      <c r="T299" s="138">
        <v>84</v>
      </c>
      <c r="U299" s="68">
        <v>8.5</v>
      </c>
      <c r="V299" s="68">
        <v>8.33</v>
      </c>
      <c r="W299" s="24">
        <v>0</v>
      </c>
      <c r="X299" s="24">
        <v>0</v>
      </c>
      <c r="Y299" s="207"/>
      <c r="Z299" s="207"/>
    </row>
    <row r="300" spans="1:26" ht="23.25" outlineLevel="2" x14ac:dyDescent="0.3">
      <c r="A300" s="120" t="s">
        <v>693</v>
      </c>
      <c r="B300" s="198"/>
      <c r="C300" s="77" t="s">
        <v>407</v>
      </c>
      <c r="D300" s="78" t="s">
        <v>81</v>
      </c>
      <c r="E300" s="78">
        <v>1</v>
      </c>
      <c r="F300" s="78">
        <v>1</v>
      </c>
      <c r="G300" s="198"/>
      <c r="H300" s="198"/>
      <c r="I300" s="124">
        <v>8115.98</v>
      </c>
      <c r="J300" s="124">
        <v>8115.98</v>
      </c>
      <c r="K300" s="63" t="s">
        <v>45</v>
      </c>
      <c r="L300" s="63" t="s">
        <v>45</v>
      </c>
      <c r="M300" s="109"/>
      <c r="N300" s="144">
        <v>8115.98</v>
      </c>
      <c r="O300" s="63" t="s">
        <v>45</v>
      </c>
      <c r="P300" s="63" t="s">
        <v>45</v>
      </c>
      <c r="Q300" s="130">
        <v>1043</v>
      </c>
      <c r="R300" s="63">
        <v>0</v>
      </c>
      <c r="S300" s="137">
        <v>100</v>
      </c>
      <c r="T300" s="138">
        <v>93</v>
      </c>
      <c r="U300" s="68">
        <v>8.5</v>
      </c>
      <c r="V300" s="68">
        <v>8.3699999999999992</v>
      </c>
      <c r="W300" s="24">
        <v>0</v>
      </c>
      <c r="X300" s="24">
        <v>0</v>
      </c>
      <c r="Y300" s="207"/>
      <c r="Z300" s="207"/>
    </row>
    <row r="301" spans="1:26" ht="23.25" outlineLevel="2" x14ac:dyDescent="0.3">
      <c r="A301" s="120" t="s">
        <v>694</v>
      </c>
      <c r="B301" s="198"/>
      <c r="C301" s="77" t="s">
        <v>408</v>
      </c>
      <c r="D301" s="78" t="s">
        <v>81</v>
      </c>
      <c r="E301" s="78">
        <v>1</v>
      </c>
      <c r="F301" s="78">
        <v>1</v>
      </c>
      <c r="G301" s="198"/>
      <c r="H301" s="198"/>
      <c r="I301" s="124">
        <v>98170</v>
      </c>
      <c r="J301" s="124">
        <v>98170</v>
      </c>
      <c r="K301" s="63" t="s">
        <v>45</v>
      </c>
      <c r="L301" s="63" t="s">
        <v>45</v>
      </c>
      <c r="M301" s="109"/>
      <c r="N301" s="144">
        <v>98170</v>
      </c>
      <c r="O301" s="63" t="s">
        <v>45</v>
      </c>
      <c r="P301" s="63" t="s">
        <v>45</v>
      </c>
      <c r="Q301" s="130">
        <v>330</v>
      </c>
      <c r="R301" s="63">
        <v>0</v>
      </c>
      <c r="S301" s="137">
        <v>100</v>
      </c>
      <c r="T301" s="138">
        <v>89</v>
      </c>
      <c r="U301" s="68">
        <v>8.5</v>
      </c>
      <c r="V301" s="68">
        <v>8.01</v>
      </c>
      <c r="W301" s="24">
        <v>3</v>
      </c>
      <c r="X301" s="24">
        <v>1</v>
      </c>
      <c r="Y301" s="207"/>
      <c r="Z301" s="207"/>
    </row>
    <row r="302" spans="1:26" ht="23.25" outlineLevel="1" x14ac:dyDescent="0.3">
      <c r="A302" s="119" t="s">
        <v>695</v>
      </c>
      <c r="B302" s="198"/>
      <c r="C302" s="74" t="s">
        <v>409</v>
      </c>
      <c r="D302" s="78"/>
      <c r="E302" s="97">
        <f>SUM(E303:E313)</f>
        <v>11</v>
      </c>
      <c r="F302" s="97">
        <f>SUM(F303:F313)</f>
        <v>11</v>
      </c>
      <c r="G302" s="198"/>
      <c r="H302" s="198"/>
      <c r="I302" s="126">
        <f>SUM(I303:I313)</f>
        <v>434393</v>
      </c>
      <c r="J302" s="126">
        <f>SUM(J303:J313)</f>
        <v>434393</v>
      </c>
      <c r="K302" s="63" t="s">
        <v>45</v>
      </c>
      <c r="L302" s="63" t="s">
        <v>45</v>
      </c>
      <c r="M302" s="109"/>
      <c r="N302" s="75">
        <f>SUM(N303:N313)</f>
        <v>434393</v>
      </c>
      <c r="O302" s="63" t="s">
        <v>45</v>
      </c>
      <c r="P302" s="63" t="s">
        <v>45</v>
      </c>
      <c r="Q302" s="129">
        <f>SUM(Q303:Q313)</f>
        <v>859</v>
      </c>
      <c r="R302" s="129">
        <f>SUM(R303:R313)</f>
        <v>0</v>
      </c>
      <c r="S302" s="137"/>
      <c r="T302" s="139"/>
      <c r="U302" s="108"/>
      <c r="V302" s="108"/>
      <c r="W302" s="108"/>
      <c r="X302" s="108"/>
      <c r="Y302" s="207"/>
      <c r="Z302" s="207"/>
    </row>
    <row r="303" spans="1:26" ht="23.25" outlineLevel="2" x14ac:dyDescent="0.3">
      <c r="A303" s="120" t="s">
        <v>696</v>
      </c>
      <c r="B303" s="198"/>
      <c r="C303" s="77" t="s">
        <v>410</v>
      </c>
      <c r="D303" s="78" t="s">
        <v>81</v>
      </c>
      <c r="E303" s="78">
        <v>1</v>
      </c>
      <c r="F303" s="78">
        <v>1</v>
      </c>
      <c r="G303" s="198"/>
      <c r="H303" s="198"/>
      <c r="I303" s="124">
        <v>30184</v>
      </c>
      <c r="J303" s="124">
        <v>30184</v>
      </c>
      <c r="K303" s="63" t="s">
        <v>45</v>
      </c>
      <c r="L303" s="63" t="s">
        <v>45</v>
      </c>
      <c r="M303" s="109"/>
      <c r="N303" s="144">
        <v>30184</v>
      </c>
      <c r="O303" s="63" t="s">
        <v>45</v>
      </c>
      <c r="P303" s="63" t="s">
        <v>45</v>
      </c>
      <c r="Q303" s="129">
        <v>0</v>
      </c>
      <c r="R303" s="63">
        <v>0</v>
      </c>
      <c r="S303" s="137">
        <v>100</v>
      </c>
      <c r="T303" s="138">
        <v>0</v>
      </c>
      <c r="U303" s="63">
        <v>9</v>
      </c>
      <c r="V303" s="68">
        <v>8.7799999999999994</v>
      </c>
      <c r="W303" s="24">
        <v>0</v>
      </c>
      <c r="X303" s="24">
        <v>0</v>
      </c>
      <c r="Y303" s="207"/>
      <c r="Z303" s="207"/>
    </row>
    <row r="304" spans="1:26" ht="23.25" outlineLevel="2" x14ac:dyDescent="0.3">
      <c r="A304" s="120" t="s">
        <v>697</v>
      </c>
      <c r="B304" s="198"/>
      <c r="C304" s="77" t="s">
        <v>411</v>
      </c>
      <c r="D304" s="78" t="s">
        <v>81</v>
      </c>
      <c r="E304" s="78">
        <v>1</v>
      </c>
      <c r="F304" s="78">
        <v>1</v>
      </c>
      <c r="G304" s="198"/>
      <c r="H304" s="198"/>
      <c r="I304" s="124">
        <v>24352</v>
      </c>
      <c r="J304" s="124">
        <v>24352</v>
      </c>
      <c r="K304" s="63" t="s">
        <v>45</v>
      </c>
      <c r="L304" s="63" t="s">
        <v>45</v>
      </c>
      <c r="M304" s="109"/>
      <c r="N304" s="144">
        <v>24352</v>
      </c>
      <c r="O304" s="63" t="s">
        <v>45</v>
      </c>
      <c r="P304" s="63" t="s">
        <v>45</v>
      </c>
      <c r="Q304" s="129">
        <v>17</v>
      </c>
      <c r="R304" s="63">
        <v>0</v>
      </c>
      <c r="S304" s="137">
        <v>100</v>
      </c>
      <c r="T304" s="138">
        <v>0</v>
      </c>
      <c r="U304" s="63">
        <v>9</v>
      </c>
      <c r="V304" s="68">
        <v>8.4600000000000009</v>
      </c>
      <c r="W304" s="24">
        <v>0</v>
      </c>
      <c r="X304" s="24">
        <v>0</v>
      </c>
      <c r="Y304" s="207"/>
      <c r="Z304" s="207"/>
    </row>
    <row r="305" spans="1:26" ht="23.25" outlineLevel="2" x14ac:dyDescent="0.3">
      <c r="A305" s="120" t="s">
        <v>698</v>
      </c>
      <c r="B305" s="198"/>
      <c r="C305" s="77" t="s">
        <v>412</v>
      </c>
      <c r="D305" s="78" t="s">
        <v>81</v>
      </c>
      <c r="E305" s="78">
        <v>1</v>
      </c>
      <c r="F305" s="78">
        <v>1</v>
      </c>
      <c r="G305" s="198"/>
      <c r="H305" s="198"/>
      <c r="I305" s="124">
        <v>30127</v>
      </c>
      <c r="J305" s="124">
        <v>30127</v>
      </c>
      <c r="K305" s="63" t="s">
        <v>45</v>
      </c>
      <c r="L305" s="63" t="s">
        <v>45</v>
      </c>
      <c r="M305" s="109"/>
      <c r="N305" s="144">
        <v>30127</v>
      </c>
      <c r="O305" s="63" t="s">
        <v>45</v>
      </c>
      <c r="P305" s="63" t="s">
        <v>45</v>
      </c>
      <c r="Q305" s="129">
        <v>0</v>
      </c>
      <c r="R305" s="63">
        <v>0</v>
      </c>
      <c r="S305" s="137">
        <v>100</v>
      </c>
      <c r="T305" s="138">
        <v>0</v>
      </c>
      <c r="U305" s="63">
        <v>9</v>
      </c>
      <c r="V305" s="68">
        <v>8.48</v>
      </c>
      <c r="W305" s="24">
        <v>0</v>
      </c>
      <c r="X305" s="24">
        <v>0</v>
      </c>
      <c r="Y305" s="207"/>
      <c r="Z305" s="207"/>
    </row>
    <row r="306" spans="1:26" ht="23.25" outlineLevel="2" x14ac:dyDescent="0.3">
      <c r="A306" s="120" t="s">
        <v>699</v>
      </c>
      <c r="B306" s="198"/>
      <c r="C306" s="77" t="s">
        <v>413</v>
      </c>
      <c r="D306" s="78" t="s">
        <v>81</v>
      </c>
      <c r="E306" s="78">
        <v>1</v>
      </c>
      <c r="F306" s="78">
        <v>1</v>
      </c>
      <c r="G306" s="198"/>
      <c r="H306" s="198"/>
      <c r="I306" s="124">
        <v>26635</v>
      </c>
      <c r="J306" s="124">
        <v>26635</v>
      </c>
      <c r="K306" s="63" t="s">
        <v>45</v>
      </c>
      <c r="L306" s="63" t="s">
        <v>45</v>
      </c>
      <c r="M306" s="109"/>
      <c r="N306" s="144">
        <v>26635</v>
      </c>
      <c r="O306" s="63" t="s">
        <v>45</v>
      </c>
      <c r="P306" s="63" t="s">
        <v>45</v>
      </c>
      <c r="Q306" s="129">
        <v>26</v>
      </c>
      <c r="R306" s="63">
        <v>0</v>
      </c>
      <c r="S306" s="137">
        <v>100</v>
      </c>
      <c r="T306" s="138">
        <v>0</v>
      </c>
      <c r="U306" s="63">
        <v>9</v>
      </c>
      <c r="V306" s="68">
        <v>8.39</v>
      </c>
      <c r="W306" s="24">
        <v>0</v>
      </c>
      <c r="X306" s="24">
        <v>0</v>
      </c>
      <c r="Y306" s="207"/>
      <c r="Z306" s="207"/>
    </row>
    <row r="307" spans="1:26" ht="23.25" outlineLevel="2" x14ac:dyDescent="0.3">
      <c r="A307" s="120" t="s">
        <v>700</v>
      </c>
      <c r="B307" s="198"/>
      <c r="C307" s="77" t="s">
        <v>414</v>
      </c>
      <c r="D307" s="78" t="s">
        <v>81</v>
      </c>
      <c r="E307" s="78">
        <v>1</v>
      </c>
      <c r="F307" s="78">
        <v>1</v>
      </c>
      <c r="G307" s="198"/>
      <c r="H307" s="198"/>
      <c r="I307" s="124">
        <v>84416</v>
      </c>
      <c r="J307" s="124">
        <v>84416</v>
      </c>
      <c r="K307" s="63" t="s">
        <v>45</v>
      </c>
      <c r="L307" s="63" t="s">
        <v>45</v>
      </c>
      <c r="M307" s="109"/>
      <c r="N307" s="144">
        <v>84416</v>
      </c>
      <c r="O307" s="63" t="s">
        <v>45</v>
      </c>
      <c r="P307" s="63" t="s">
        <v>45</v>
      </c>
      <c r="Q307" s="129">
        <v>0</v>
      </c>
      <c r="R307" s="63">
        <v>0</v>
      </c>
      <c r="S307" s="137">
        <v>100</v>
      </c>
      <c r="T307" s="138">
        <v>0</v>
      </c>
      <c r="U307" s="63">
        <v>9</v>
      </c>
      <c r="V307" s="68">
        <v>8.2799999999999994</v>
      </c>
      <c r="W307" s="24">
        <v>0</v>
      </c>
      <c r="X307" s="24">
        <v>0</v>
      </c>
      <c r="Y307" s="207"/>
      <c r="Z307" s="207"/>
    </row>
    <row r="308" spans="1:26" ht="23.25" outlineLevel="2" x14ac:dyDescent="0.3">
      <c r="A308" s="120" t="s">
        <v>701</v>
      </c>
      <c r="B308" s="198"/>
      <c r="C308" s="77" t="s">
        <v>415</v>
      </c>
      <c r="D308" s="78" t="s">
        <v>81</v>
      </c>
      <c r="E308" s="78">
        <v>1</v>
      </c>
      <c r="F308" s="78">
        <v>1</v>
      </c>
      <c r="G308" s="198"/>
      <c r="H308" s="198"/>
      <c r="I308" s="124">
        <v>64057</v>
      </c>
      <c r="J308" s="124">
        <v>64057</v>
      </c>
      <c r="K308" s="63" t="s">
        <v>45</v>
      </c>
      <c r="L308" s="63" t="s">
        <v>45</v>
      </c>
      <c r="M308" s="109"/>
      <c r="N308" s="144">
        <v>64057</v>
      </c>
      <c r="O308" s="63" t="s">
        <v>45</v>
      </c>
      <c r="P308" s="63" t="s">
        <v>45</v>
      </c>
      <c r="Q308" s="129">
        <v>26</v>
      </c>
      <c r="R308" s="63">
        <v>0</v>
      </c>
      <c r="S308" s="137">
        <v>100</v>
      </c>
      <c r="T308" s="138">
        <v>0</v>
      </c>
      <c r="U308" s="63">
        <v>9</v>
      </c>
      <c r="V308" s="68">
        <v>8.4700000000000006</v>
      </c>
      <c r="W308" s="24">
        <v>0</v>
      </c>
      <c r="X308" s="24">
        <v>0</v>
      </c>
      <c r="Y308" s="207"/>
      <c r="Z308" s="207"/>
    </row>
    <row r="309" spans="1:26" ht="23.25" outlineLevel="2" x14ac:dyDescent="0.3">
      <c r="A309" s="120" t="s">
        <v>702</v>
      </c>
      <c r="B309" s="198"/>
      <c r="C309" s="77" t="s">
        <v>416</v>
      </c>
      <c r="D309" s="78" t="s">
        <v>81</v>
      </c>
      <c r="E309" s="78">
        <v>1</v>
      </c>
      <c r="F309" s="78">
        <v>1</v>
      </c>
      <c r="G309" s="198"/>
      <c r="H309" s="198"/>
      <c r="I309" s="124">
        <v>65261</v>
      </c>
      <c r="J309" s="124">
        <v>65261</v>
      </c>
      <c r="K309" s="63" t="s">
        <v>45</v>
      </c>
      <c r="L309" s="63" t="s">
        <v>45</v>
      </c>
      <c r="M309" s="109"/>
      <c r="N309" s="144">
        <v>65261</v>
      </c>
      <c r="O309" s="63" t="s">
        <v>45</v>
      </c>
      <c r="P309" s="63" t="s">
        <v>45</v>
      </c>
      <c r="Q309" s="129">
        <v>42</v>
      </c>
      <c r="R309" s="63">
        <v>0</v>
      </c>
      <c r="S309" s="137">
        <v>100</v>
      </c>
      <c r="T309" s="138">
        <v>0</v>
      </c>
      <c r="U309" s="63">
        <v>9</v>
      </c>
      <c r="V309" s="68">
        <v>8.7799999999999994</v>
      </c>
      <c r="W309" s="24">
        <v>0</v>
      </c>
      <c r="X309" s="24">
        <v>0</v>
      </c>
      <c r="Y309" s="207"/>
      <c r="Z309" s="207"/>
    </row>
    <row r="310" spans="1:26" ht="23.25" outlineLevel="2" x14ac:dyDescent="0.3">
      <c r="A310" s="120" t="s">
        <v>703</v>
      </c>
      <c r="B310" s="198"/>
      <c r="C310" s="77" t="s">
        <v>417</v>
      </c>
      <c r="D310" s="78" t="s">
        <v>81</v>
      </c>
      <c r="E310" s="78">
        <v>1</v>
      </c>
      <c r="F310" s="78">
        <v>1</v>
      </c>
      <c r="G310" s="198"/>
      <c r="H310" s="198"/>
      <c r="I310" s="124">
        <v>22918</v>
      </c>
      <c r="J310" s="124">
        <v>22918</v>
      </c>
      <c r="K310" s="63" t="s">
        <v>45</v>
      </c>
      <c r="L310" s="63" t="s">
        <v>45</v>
      </c>
      <c r="M310" s="109"/>
      <c r="N310" s="144">
        <v>22918</v>
      </c>
      <c r="O310" s="63" t="s">
        <v>45</v>
      </c>
      <c r="P310" s="63" t="s">
        <v>45</v>
      </c>
      <c r="Q310" s="129">
        <v>52</v>
      </c>
      <c r="R310" s="63">
        <v>0</v>
      </c>
      <c r="S310" s="137">
        <v>100</v>
      </c>
      <c r="T310" s="138">
        <v>0</v>
      </c>
      <c r="U310" s="63">
        <v>9</v>
      </c>
      <c r="V310" s="68">
        <v>8.98</v>
      </c>
      <c r="W310" s="24">
        <v>1</v>
      </c>
      <c r="X310" s="24">
        <v>0</v>
      </c>
      <c r="Y310" s="207"/>
      <c r="Z310" s="207"/>
    </row>
    <row r="311" spans="1:26" ht="23.25" outlineLevel="2" x14ac:dyDescent="0.3">
      <c r="A311" s="120" t="s">
        <v>704</v>
      </c>
      <c r="B311" s="198"/>
      <c r="C311" s="77" t="s">
        <v>418</v>
      </c>
      <c r="D311" s="78" t="s">
        <v>81</v>
      </c>
      <c r="E311" s="78">
        <v>1</v>
      </c>
      <c r="F311" s="78">
        <v>1</v>
      </c>
      <c r="G311" s="198"/>
      <c r="H311" s="198"/>
      <c r="I311" s="124">
        <v>28787</v>
      </c>
      <c r="J311" s="124">
        <v>28787</v>
      </c>
      <c r="K311" s="63" t="s">
        <v>45</v>
      </c>
      <c r="L311" s="63" t="s">
        <v>45</v>
      </c>
      <c r="M311" s="109"/>
      <c r="N311" s="144">
        <v>28787</v>
      </c>
      <c r="O311" s="63" t="s">
        <v>45</v>
      </c>
      <c r="P311" s="63" t="s">
        <v>45</v>
      </c>
      <c r="Q311" s="129">
        <v>121</v>
      </c>
      <c r="R311" s="63">
        <v>0</v>
      </c>
      <c r="S311" s="137">
        <v>100</v>
      </c>
      <c r="T311" s="138">
        <v>0</v>
      </c>
      <c r="U311" s="63">
        <v>9</v>
      </c>
      <c r="V311" s="68">
        <v>8.69</v>
      </c>
      <c r="W311" s="24">
        <v>0</v>
      </c>
      <c r="X311" s="24">
        <v>0</v>
      </c>
      <c r="Y311" s="207"/>
      <c r="Z311" s="207"/>
    </row>
    <row r="312" spans="1:26" ht="23.25" outlineLevel="2" x14ac:dyDescent="0.3">
      <c r="A312" s="120" t="s">
        <v>705</v>
      </c>
      <c r="B312" s="198"/>
      <c r="C312" s="77" t="s">
        <v>419</v>
      </c>
      <c r="D312" s="78" t="s">
        <v>81</v>
      </c>
      <c r="E312" s="78">
        <v>1</v>
      </c>
      <c r="F312" s="78">
        <v>1</v>
      </c>
      <c r="G312" s="198"/>
      <c r="H312" s="198"/>
      <c r="I312" s="124">
        <v>28828</v>
      </c>
      <c r="J312" s="124">
        <v>28828</v>
      </c>
      <c r="K312" s="63" t="s">
        <v>45</v>
      </c>
      <c r="L312" s="63" t="s">
        <v>45</v>
      </c>
      <c r="M312" s="109"/>
      <c r="N312" s="144">
        <v>28828</v>
      </c>
      <c r="O312" s="63" t="s">
        <v>45</v>
      </c>
      <c r="P312" s="63" t="s">
        <v>45</v>
      </c>
      <c r="Q312" s="129">
        <v>526</v>
      </c>
      <c r="R312" s="63">
        <v>0</v>
      </c>
      <c r="S312" s="137">
        <v>100</v>
      </c>
      <c r="T312" s="138">
        <v>0</v>
      </c>
      <c r="U312" s="63">
        <v>9</v>
      </c>
      <c r="V312" s="68">
        <v>8.75</v>
      </c>
      <c r="W312" s="24">
        <v>0</v>
      </c>
      <c r="X312" s="24">
        <v>0</v>
      </c>
      <c r="Y312" s="207"/>
      <c r="Z312" s="207"/>
    </row>
    <row r="313" spans="1:26" ht="23.25" outlineLevel="2" x14ac:dyDescent="0.3">
      <c r="A313" s="120" t="s">
        <v>706</v>
      </c>
      <c r="B313" s="198"/>
      <c r="C313" s="77" t="s">
        <v>420</v>
      </c>
      <c r="D313" s="78" t="s">
        <v>81</v>
      </c>
      <c r="E313" s="78">
        <v>1</v>
      </c>
      <c r="F313" s="78">
        <v>1</v>
      </c>
      <c r="G313" s="198"/>
      <c r="H313" s="198"/>
      <c r="I313" s="124">
        <v>28828</v>
      </c>
      <c r="J313" s="124">
        <v>28828</v>
      </c>
      <c r="K313" s="63" t="s">
        <v>45</v>
      </c>
      <c r="L313" s="63" t="s">
        <v>45</v>
      </c>
      <c r="M313" s="109"/>
      <c r="N313" s="144">
        <v>28828</v>
      </c>
      <c r="O313" s="63" t="s">
        <v>45</v>
      </c>
      <c r="P313" s="63" t="s">
        <v>45</v>
      </c>
      <c r="Q313" s="129">
        <v>49</v>
      </c>
      <c r="R313" s="63">
        <v>0</v>
      </c>
      <c r="S313" s="137">
        <v>100</v>
      </c>
      <c r="T313" s="138">
        <v>0</v>
      </c>
      <c r="U313" s="63">
        <v>9</v>
      </c>
      <c r="V313" s="68">
        <v>8.77</v>
      </c>
      <c r="W313" s="24">
        <v>0</v>
      </c>
      <c r="X313" s="24">
        <v>0</v>
      </c>
      <c r="Y313" s="207"/>
      <c r="Z313" s="207"/>
    </row>
    <row r="314" spans="1:26" ht="23.25" outlineLevel="1" collapsed="1" x14ac:dyDescent="0.3">
      <c r="A314" s="119" t="s">
        <v>707</v>
      </c>
      <c r="B314" s="198"/>
      <c r="C314" s="74" t="s">
        <v>421</v>
      </c>
      <c r="D314" s="78"/>
      <c r="E314" s="76">
        <f>SUM(E315:E319)</f>
        <v>5</v>
      </c>
      <c r="F314" s="76">
        <f>SUM(F315:F319)</f>
        <v>5</v>
      </c>
      <c r="G314" s="198"/>
      <c r="H314" s="198"/>
      <c r="I314" s="123">
        <f>SUM(I315:I319)</f>
        <v>9542</v>
      </c>
      <c r="J314" s="123">
        <f>SUM(J315:J319)</f>
        <v>9542</v>
      </c>
      <c r="K314" s="63" t="s">
        <v>45</v>
      </c>
      <c r="L314" s="63" t="s">
        <v>45</v>
      </c>
      <c r="M314" s="109"/>
      <c r="N314" s="145">
        <f>SUM(N315:N319)</f>
        <v>9542</v>
      </c>
      <c r="O314" s="63" t="s">
        <v>45</v>
      </c>
      <c r="P314" s="63" t="s">
        <v>45</v>
      </c>
      <c r="Q314" s="109" t="s">
        <v>45</v>
      </c>
      <c r="R314" s="109" t="s">
        <v>45</v>
      </c>
      <c r="S314" s="137"/>
      <c r="T314" s="138"/>
      <c r="U314" s="108"/>
      <c r="V314" s="108"/>
      <c r="W314" s="108"/>
      <c r="X314" s="108"/>
      <c r="Y314" s="207"/>
      <c r="Z314" s="207"/>
    </row>
    <row r="315" spans="1:26" ht="46.5" outlineLevel="1" x14ac:dyDescent="0.3">
      <c r="A315" s="120" t="s">
        <v>708</v>
      </c>
      <c r="B315" s="198"/>
      <c r="C315" s="98" t="s">
        <v>422</v>
      </c>
      <c r="D315" s="78" t="s">
        <v>81</v>
      </c>
      <c r="E315" s="78">
        <v>1</v>
      </c>
      <c r="F315" s="78">
        <v>1</v>
      </c>
      <c r="G315" s="198"/>
      <c r="H315" s="198"/>
      <c r="I315" s="124">
        <v>1752.2719999999999</v>
      </c>
      <c r="J315" s="124">
        <v>1752.2719999999999</v>
      </c>
      <c r="K315" s="63" t="s">
        <v>45</v>
      </c>
      <c r="L315" s="63" t="s">
        <v>45</v>
      </c>
      <c r="M315" s="109"/>
      <c r="N315" s="144">
        <v>1752.2719999999999</v>
      </c>
      <c r="O315" s="63" t="s">
        <v>45</v>
      </c>
      <c r="P315" s="63" t="s">
        <v>45</v>
      </c>
      <c r="Q315" s="109" t="s">
        <v>45</v>
      </c>
      <c r="R315" s="109" t="s">
        <v>45</v>
      </c>
      <c r="S315" s="109" t="s">
        <v>45</v>
      </c>
      <c r="T315" s="109" t="s">
        <v>45</v>
      </c>
      <c r="U315" s="109" t="s">
        <v>45</v>
      </c>
      <c r="V315" s="109" t="s">
        <v>45</v>
      </c>
      <c r="W315" s="109" t="s">
        <v>45</v>
      </c>
      <c r="X315" s="109" t="s">
        <v>45</v>
      </c>
      <c r="Y315" s="207"/>
      <c r="Z315" s="207"/>
    </row>
    <row r="316" spans="1:26" ht="46.5" outlineLevel="1" x14ac:dyDescent="0.3">
      <c r="A316" s="120" t="s">
        <v>709</v>
      </c>
      <c r="B316" s="198"/>
      <c r="C316" s="98" t="s">
        <v>423</v>
      </c>
      <c r="D316" s="78" t="s">
        <v>81</v>
      </c>
      <c r="E316" s="78">
        <v>1</v>
      </c>
      <c r="F316" s="78">
        <v>1</v>
      </c>
      <c r="G316" s="198"/>
      <c r="H316" s="198"/>
      <c r="I316" s="124">
        <v>1262.5940000000001</v>
      </c>
      <c r="J316" s="124">
        <v>1262.5940000000001</v>
      </c>
      <c r="K316" s="63" t="s">
        <v>45</v>
      </c>
      <c r="L316" s="63" t="s">
        <v>45</v>
      </c>
      <c r="M316" s="109"/>
      <c r="N316" s="144">
        <v>1262.5940000000001</v>
      </c>
      <c r="O316" s="63" t="s">
        <v>45</v>
      </c>
      <c r="P316" s="63" t="s">
        <v>45</v>
      </c>
      <c r="Q316" s="109" t="s">
        <v>45</v>
      </c>
      <c r="R316" s="109" t="s">
        <v>45</v>
      </c>
      <c r="S316" s="109" t="s">
        <v>45</v>
      </c>
      <c r="T316" s="109" t="s">
        <v>45</v>
      </c>
      <c r="U316" s="109" t="s">
        <v>45</v>
      </c>
      <c r="V316" s="109" t="s">
        <v>45</v>
      </c>
      <c r="W316" s="109" t="s">
        <v>45</v>
      </c>
      <c r="X316" s="109" t="s">
        <v>45</v>
      </c>
      <c r="Y316" s="207"/>
      <c r="Z316" s="207"/>
    </row>
    <row r="317" spans="1:26" ht="96" customHeight="1" outlineLevel="1" x14ac:dyDescent="0.3">
      <c r="A317" s="120" t="s">
        <v>710</v>
      </c>
      <c r="B317" s="198"/>
      <c r="C317" s="99" t="s">
        <v>424</v>
      </c>
      <c r="D317" s="78" t="s">
        <v>81</v>
      </c>
      <c r="E317" s="78">
        <v>1</v>
      </c>
      <c r="F317" s="78">
        <v>1</v>
      </c>
      <c r="G317" s="198"/>
      <c r="H317" s="198"/>
      <c r="I317" s="124">
        <v>2757.7710000000002</v>
      </c>
      <c r="J317" s="124">
        <v>2757.7710000000002</v>
      </c>
      <c r="K317" s="63" t="s">
        <v>45</v>
      </c>
      <c r="L317" s="63" t="s">
        <v>45</v>
      </c>
      <c r="M317" s="109"/>
      <c r="N317" s="144">
        <v>2757.7710000000002</v>
      </c>
      <c r="O317" s="63" t="s">
        <v>45</v>
      </c>
      <c r="P317" s="63" t="s">
        <v>45</v>
      </c>
      <c r="Q317" s="109" t="s">
        <v>45</v>
      </c>
      <c r="R317" s="109" t="s">
        <v>45</v>
      </c>
      <c r="S317" s="109" t="s">
        <v>45</v>
      </c>
      <c r="T317" s="109" t="s">
        <v>45</v>
      </c>
      <c r="U317" s="109" t="s">
        <v>45</v>
      </c>
      <c r="V317" s="109" t="s">
        <v>45</v>
      </c>
      <c r="W317" s="109" t="s">
        <v>45</v>
      </c>
      <c r="X317" s="109" t="s">
        <v>45</v>
      </c>
      <c r="Y317" s="207"/>
      <c r="Z317" s="207"/>
    </row>
    <row r="318" spans="1:26" ht="46.5" outlineLevel="1" x14ac:dyDescent="0.3">
      <c r="A318" s="120" t="s">
        <v>711</v>
      </c>
      <c r="B318" s="198"/>
      <c r="C318" s="98" t="s">
        <v>425</v>
      </c>
      <c r="D318" s="78" t="s">
        <v>81</v>
      </c>
      <c r="E318" s="78">
        <v>1</v>
      </c>
      <c r="F318" s="78">
        <v>1</v>
      </c>
      <c r="G318" s="198"/>
      <c r="H318" s="198"/>
      <c r="I318" s="124">
        <v>1547.3630000000001</v>
      </c>
      <c r="J318" s="124">
        <v>1547.3630000000001</v>
      </c>
      <c r="K318" s="63" t="s">
        <v>45</v>
      </c>
      <c r="L318" s="63" t="s">
        <v>45</v>
      </c>
      <c r="M318" s="109"/>
      <c r="N318" s="144">
        <v>1547.3630000000001</v>
      </c>
      <c r="O318" s="63" t="s">
        <v>45</v>
      </c>
      <c r="P318" s="63" t="s">
        <v>45</v>
      </c>
      <c r="Q318" s="109" t="s">
        <v>45</v>
      </c>
      <c r="R318" s="109" t="s">
        <v>45</v>
      </c>
      <c r="S318" s="109" t="s">
        <v>45</v>
      </c>
      <c r="T318" s="109" t="s">
        <v>45</v>
      </c>
      <c r="U318" s="109" t="s">
        <v>45</v>
      </c>
      <c r="V318" s="109" t="s">
        <v>45</v>
      </c>
      <c r="W318" s="109" t="s">
        <v>45</v>
      </c>
      <c r="X318" s="109" t="s">
        <v>45</v>
      </c>
      <c r="Y318" s="207"/>
      <c r="Z318" s="207"/>
    </row>
    <row r="319" spans="1:26" ht="46.5" outlineLevel="1" x14ac:dyDescent="0.3">
      <c r="A319" s="120" t="s">
        <v>712</v>
      </c>
      <c r="B319" s="198"/>
      <c r="C319" s="98" t="s">
        <v>426</v>
      </c>
      <c r="D319" s="78" t="s">
        <v>81</v>
      </c>
      <c r="E319" s="78">
        <v>1</v>
      </c>
      <c r="F319" s="78">
        <v>1</v>
      </c>
      <c r="G319" s="198"/>
      <c r="H319" s="198"/>
      <c r="I319" s="124">
        <v>2222</v>
      </c>
      <c r="J319" s="124">
        <v>2222</v>
      </c>
      <c r="K319" s="63" t="s">
        <v>45</v>
      </c>
      <c r="L319" s="63" t="s">
        <v>45</v>
      </c>
      <c r="M319" s="109"/>
      <c r="N319" s="144">
        <v>2222</v>
      </c>
      <c r="O319" s="63" t="s">
        <v>45</v>
      </c>
      <c r="P319" s="63" t="s">
        <v>45</v>
      </c>
      <c r="Q319" s="109" t="s">
        <v>45</v>
      </c>
      <c r="R319" s="109" t="s">
        <v>45</v>
      </c>
      <c r="S319" s="109" t="s">
        <v>45</v>
      </c>
      <c r="T319" s="109" t="s">
        <v>45</v>
      </c>
      <c r="U319" s="109" t="s">
        <v>45</v>
      </c>
      <c r="V319" s="109" t="s">
        <v>45</v>
      </c>
      <c r="W319" s="109" t="s">
        <v>45</v>
      </c>
      <c r="X319" s="109" t="s">
        <v>45</v>
      </c>
      <c r="Y319" s="207"/>
      <c r="Z319" s="207"/>
    </row>
    <row r="320" spans="1:26" ht="22.5" x14ac:dyDescent="0.3">
      <c r="A320" s="119" t="s">
        <v>86</v>
      </c>
      <c r="B320" s="198"/>
      <c r="C320" s="74" t="s">
        <v>427</v>
      </c>
      <c r="D320" s="101" t="s">
        <v>21</v>
      </c>
      <c r="E320" s="76">
        <f>SUM(E321:E327)</f>
        <v>7</v>
      </c>
      <c r="F320" s="76">
        <f>SUM(F321:F327)</f>
        <v>7</v>
      </c>
      <c r="G320" s="198"/>
      <c r="H320" s="198"/>
      <c r="I320" s="123">
        <f>SUM(I321:I327)</f>
        <v>358285</v>
      </c>
      <c r="J320" s="123">
        <f>SUM(J321:J327)</f>
        <v>358285</v>
      </c>
      <c r="K320" s="63" t="s">
        <v>45</v>
      </c>
      <c r="L320" s="63" t="s">
        <v>45</v>
      </c>
      <c r="M320" s="109"/>
      <c r="N320" s="145">
        <f>SUM(N321:N327)</f>
        <v>358285</v>
      </c>
      <c r="O320" s="63" t="s">
        <v>45</v>
      </c>
      <c r="P320" s="63" t="s">
        <v>45</v>
      </c>
      <c r="Q320" s="24">
        <f>SUM(Q321:Q327)</f>
        <v>327</v>
      </c>
      <c r="R320" s="24">
        <f>SUM(R321:R327)</f>
        <v>0</v>
      </c>
      <c r="S320" s="137"/>
      <c r="T320" s="139"/>
      <c r="U320" s="108"/>
      <c r="V320" s="108"/>
      <c r="W320" s="108"/>
      <c r="X320" s="108"/>
      <c r="Y320" s="207"/>
      <c r="Z320" s="207"/>
    </row>
    <row r="321" spans="1:26" ht="23.25" outlineLevel="1" x14ac:dyDescent="0.3">
      <c r="A321" s="120" t="s">
        <v>713</v>
      </c>
      <c r="B321" s="198"/>
      <c r="C321" s="100" t="s">
        <v>428</v>
      </c>
      <c r="D321" s="78" t="s">
        <v>21</v>
      </c>
      <c r="E321" s="78">
        <v>1</v>
      </c>
      <c r="F321" s="78">
        <v>1</v>
      </c>
      <c r="G321" s="198"/>
      <c r="H321" s="198"/>
      <c r="I321" s="124">
        <v>23673</v>
      </c>
      <c r="J321" s="124">
        <v>23673</v>
      </c>
      <c r="K321" s="63" t="s">
        <v>45</v>
      </c>
      <c r="L321" s="63" t="s">
        <v>45</v>
      </c>
      <c r="M321" s="109"/>
      <c r="N321" s="144">
        <v>23673</v>
      </c>
      <c r="O321" s="63" t="s">
        <v>45</v>
      </c>
      <c r="P321" s="63" t="s">
        <v>45</v>
      </c>
      <c r="Q321" s="24">
        <v>0</v>
      </c>
      <c r="R321" s="24">
        <v>0</v>
      </c>
      <c r="S321" s="137">
        <v>59.5</v>
      </c>
      <c r="T321" s="138">
        <v>53.55</v>
      </c>
      <c r="U321" s="109" t="s">
        <v>45</v>
      </c>
      <c r="V321" s="109" t="s">
        <v>45</v>
      </c>
      <c r="W321" s="109" t="s">
        <v>45</v>
      </c>
      <c r="X321" s="109" t="s">
        <v>45</v>
      </c>
      <c r="Y321" s="207"/>
      <c r="Z321" s="207"/>
    </row>
    <row r="322" spans="1:26" ht="23.25" outlineLevel="1" x14ac:dyDescent="0.3">
      <c r="A322" s="120" t="s">
        <v>714</v>
      </c>
      <c r="B322" s="198"/>
      <c r="C322" s="100" t="s">
        <v>429</v>
      </c>
      <c r="D322" s="78" t="s">
        <v>21</v>
      </c>
      <c r="E322" s="78">
        <v>1</v>
      </c>
      <c r="F322" s="78">
        <v>1</v>
      </c>
      <c r="G322" s="198"/>
      <c r="H322" s="198"/>
      <c r="I322" s="124">
        <v>17980</v>
      </c>
      <c r="J322" s="124">
        <v>17980</v>
      </c>
      <c r="K322" s="63" t="s">
        <v>45</v>
      </c>
      <c r="L322" s="63" t="s">
        <v>45</v>
      </c>
      <c r="M322" s="109"/>
      <c r="N322" s="144">
        <v>17980</v>
      </c>
      <c r="O322" s="63" t="s">
        <v>45</v>
      </c>
      <c r="P322" s="63" t="s">
        <v>45</v>
      </c>
      <c r="Q322" s="24">
        <v>38</v>
      </c>
      <c r="R322" s="24">
        <v>0</v>
      </c>
      <c r="S322" s="137">
        <v>73.900000000000006</v>
      </c>
      <c r="T322" s="138">
        <v>66.510000000000005</v>
      </c>
      <c r="U322" s="109" t="s">
        <v>45</v>
      </c>
      <c r="V322" s="109" t="s">
        <v>45</v>
      </c>
      <c r="W322" s="109" t="s">
        <v>45</v>
      </c>
      <c r="X322" s="109" t="s">
        <v>45</v>
      </c>
      <c r="Y322" s="207"/>
      <c r="Z322" s="207"/>
    </row>
    <row r="323" spans="1:26" ht="23.25" outlineLevel="1" x14ac:dyDescent="0.3">
      <c r="A323" s="120" t="s">
        <v>715</v>
      </c>
      <c r="B323" s="198"/>
      <c r="C323" s="100" t="s">
        <v>430</v>
      </c>
      <c r="D323" s="78" t="s">
        <v>21</v>
      </c>
      <c r="E323" s="78">
        <v>1</v>
      </c>
      <c r="F323" s="78">
        <v>1</v>
      </c>
      <c r="G323" s="198"/>
      <c r="H323" s="198"/>
      <c r="I323" s="124">
        <v>30946</v>
      </c>
      <c r="J323" s="124">
        <v>30946</v>
      </c>
      <c r="K323" s="63" t="s">
        <v>45</v>
      </c>
      <c r="L323" s="63" t="s">
        <v>45</v>
      </c>
      <c r="M323" s="109"/>
      <c r="N323" s="144">
        <v>30946</v>
      </c>
      <c r="O323" s="63" t="s">
        <v>45</v>
      </c>
      <c r="P323" s="63" t="s">
        <v>45</v>
      </c>
      <c r="Q323" s="24">
        <v>243</v>
      </c>
      <c r="R323" s="24">
        <v>0</v>
      </c>
      <c r="S323" s="137">
        <v>29.3</v>
      </c>
      <c r="T323" s="138">
        <v>26.37</v>
      </c>
      <c r="U323" s="109" t="s">
        <v>45</v>
      </c>
      <c r="V323" s="109" t="s">
        <v>45</v>
      </c>
      <c r="W323" s="109" t="s">
        <v>45</v>
      </c>
      <c r="X323" s="109" t="s">
        <v>45</v>
      </c>
      <c r="Y323" s="207"/>
      <c r="Z323" s="207"/>
    </row>
    <row r="324" spans="1:26" ht="23.25" outlineLevel="1" x14ac:dyDescent="0.3">
      <c r="A324" s="120" t="s">
        <v>716</v>
      </c>
      <c r="B324" s="198"/>
      <c r="C324" s="100" t="s">
        <v>431</v>
      </c>
      <c r="D324" s="78" t="s">
        <v>21</v>
      </c>
      <c r="E324" s="78">
        <v>1</v>
      </c>
      <c r="F324" s="78">
        <v>1</v>
      </c>
      <c r="G324" s="198"/>
      <c r="H324" s="198"/>
      <c r="I324" s="124">
        <v>30629</v>
      </c>
      <c r="J324" s="124">
        <v>30629</v>
      </c>
      <c r="K324" s="63" t="s">
        <v>45</v>
      </c>
      <c r="L324" s="63" t="s">
        <v>45</v>
      </c>
      <c r="M324" s="109"/>
      <c r="N324" s="144">
        <v>30629</v>
      </c>
      <c r="O324" s="63" t="s">
        <v>45</v>
      </c>
      <c r="P324" s="63" t="s">
        <v>45</v>
      </c>
      <c r="Q324" s="24">
        <v>0</v>
      </c>
      <c r="R324" s="24">
        <v>0</v>
      </c>
      <c r="S324" s="137">
        <v>32.299999999999997</v>
      </c>
      <c r="T324" s="138">
        <v>29.07</v>
      </c>
      <c r="U324" s="109" t="s">
        <v>45</v>
      </c>
      <c r="V324" s="109" t="s">
        <v>45</v>
      </c>
      <c r="W324" s="109" t="s">
        <v>45</v>
      </c>
      <c r="X324" s="109" t="s">
        <v>45</v>
      </c>
      <c r="Y324" s="207"/>
      <c r="Z324" s="207"/>
    </row>
    <row r="325" spans="1:26" ht="46.5" outlineLevel="1" x14ac:dyDescent="0.3">
      <c r="A325" s="120" t="s">
        <v>717</v>
      </c>
      <c r="B325" s="198"/>
      <c r="C325" s="95" t="s">
        <v>432</v>
      </c>
      <c r="D325" s="78" t="s">
        <v>21</v>
      </c>
      <c r="E325" s="78">
        <v>1</v>
      </c>
      <c r="F325" s="78">
        <v>1</v>
      </c>
      <c r="G325" s="198"/>
      <c r="H325" s="198"/>
      <c r="I325" s="124">
        <v>66674</v>
      </c>
      <c r="J325" s="124">
        <v>66674</v>
      </c>
      <c r="K325" s="63" t="s">
        <v>45</v>
      </c>
      <c r="L325" s="63" t="s">
        <v>45</v>
      </c>
      <c r="M325" s="109"/>
      <c r="N325" s="144">
        <v>66674</v>
      </c>
      <c r="O325" s="63" t="s">
        <v>45</v>
      </c>
      <c r="P325" s="63" t="s">
        <v>45</v>
      </c>
      <c r="Q325" s="24">
        <v>46</v>
      </c>
      <c r="R325" s="24">
        <v>0</v>
      </c>
      <c r="S325" s="137">
        <v>45.9</v>
      </c>
      <c r="T325" s="138">
        <v>22.95</v>
      </c>
      <c r="U325" s="109" t="s">
        <v>45</v>
      </c>
      <c r="V325" s="109" t="s">
        <v>45</v>
      </c>
      <c r="W325" s="109" t="s">
        <v>45</v>
      </c>
      <c r="X325" s="109" t="s">
        <v>45</v>
      </c>
      <c r="Y325" s="207"/>
      <c r="Z325" s="207"/>
    </row>
    <row r="326" spans="1:26" ht="23.25" outlineLevel="1" x14ac:dyDescent="0.3">
      <c r="A326" s="120" t="s">
        <v>718</v>
      </c>
      <c r="B326" s="198"/>
      <c r="C326" s="95" t="s">
        <v>433</v>
      </c>
      <c r="D326" s="78" t="s">
        <v>21</v>
      </c>
      <c r="E326" s="78">
        <v>1</v>
      </c>
      <c r="F326" s="78">
        <v>1</v>
      </c>
      <c r="G326" s="198"/>
      <c r="H326" s="198"/>
      <c r="I326" s="124">
        <v>104907</v>
      </c>
      <c r="J326" s="124">
        <v>104907</v>
      </c>
      <c r="K326" s="63" t="s">
        <v>45</v>
      </c>
      <c r="L326" s="63" t="s">
        <v>45</v>
      </c>
      <c r="M326" s="109"/>
      <c r="N326" s="144">
        <v>104907</v>
      </c>
      <c r="O326" s="63" t="s">
        <v>45</v>
      </c>
      <c r="P326" s="63" t="s">
        <v>45</v>
      </c>
      <c r="Q326" s="24">
        <v>0</v>
      </c>
      <c r="R326" s="24">
        <v>0</v>
      </c>
      <c r="S326" s="137">
        <v>34.9</v>
      </c>
      <c r="T326" s="138">
        <v>17.95</v>
      </c>
      <c r="U326" s="109" t="s">
        <v>45</v>
      </c>
      <c r="V326" s="109" t="s">
        <v>45</v>
      </c>
      <c r="W326" s="109" t="s">
        <v>45</v>
      </c>
      <c r="X326" s="109" t="s">
        <v>45</v>
      </c>
      <c r="Y326" s="207"/>
      <c r="Z326" s="207"/>
    </row>
    <row r="327" spans="1:26" ht="23.25" outlineLevel="1" x14ac:dyDescent="0.3">
      <c r="A327" s="120" t="s">
        <v>719</v>
      </c>
      <c r="B327" s="198"/>
      <c r="C327" s="95" t="s">
        <v>434</v>
      </c>
      <c r="D327" s="78" t="s">
        <v>21</v>
      </c>
      <c r="E327" s="78">
        <v>1</v>
      </c>
      <c r="F327" s="78">
        <v>1</v>
      </c>
      <c r="G327" s="198"/>
      <c r="H327" s="198"/>
      <c r="I327" s="124">
        <v>83476</v>
      </c>
      <c r="J327" s="124">
        <v>83476</v>
      </c>
      <c r="K327" s="63" t="s">
        <v>45</v>
      </c>
      <c r="L327" s="63" t="s">
        <v>45</v>
      </c>
      <c r="M327" s="109"/>
      <c r="N327" s="144">
        <v>83476</v>
      </c>
      <c r="O327" s="63" t="s">
        <v>45</v>
      </c>
      <c r="P327" s="63" t="s">
        <v>45</v>
      </c>
      <c r="Q327" s="24">
        <v>0</v>
      </c>
      <c r="R327" s="24">
        <v>0</v>
      </c>
      <c r="S327" s="137">
        <v>34.5</v>
      </c>
      <c r="T327" s="138">
        <v>17.25</v>
      </c>
      <c r="U327" s="109" t="s">
        <v>45</v>
      </c>
      <c r="V327" s="109" t="s">
        <v>45</v>
      </c>
      <c r="W327" s="109" t="s">
        <v>45</v>
      </c>
      <c r="X327" s="109" t="s">
        <v>45</v>
      </c>
      <c r="Y327" s="207"/>
      <c r="Z327" s="207"/>
    </row>
    <row r="328" spans="1:26" ht="22.5" x14ac:dyDescent="0.3">
      <c r="A328" s="97">
        <v>5</v>
      </c>
      <c r="B328" s="198"/>
      <c r="C328" s="74" t="s">
        <v>92</v>
      </c>
      <c r="D328" s="101" t="s">
        <v>21</v>
      </c>
      <c r="E328" s="97">
        <f>E329+E346+E399</f>
        <v>338</v>
      </c>
      <c r="F328" s="97">
        <f>F329+F346+F399</f>
        <v>338</v>
      </c>
      <c r="G328" s="198"/>
      <c r="H328" s="198"/>
      <c r="I328" s="123">
        <f>I329+I346+I399</f>
        <v>1915941.5697300001</v>
      </c>
      <c r="J328" s="123">
        <f>J329+J346+J399</f>
        <v>1915941.5697300001</v>
      </c>
      <c r="K328" s="63" t="s">
        <v>45</v>
      </c>
      <c r="L328" s="63" t="s">
        <v>45</v>
      </c>
      <c r="M328" s="109"/>
      <c r="N328" s="145">
        <f>N329+N346+N399</f>
        <v>1915941.5697300001</v>
      </c>
      <c r="O328" s="63" t="s">
        <v>45</v>
      </c>
      <c r="P328" s="63" t="s">
        <v>45</v>
      </c>
      <c r="Q328" s="109" t="s">
        <v>45</v>
      </c>
      <c r="R328" s="109" t="s">
        <v>45</v>
      </c>
      <c r="S328" s="109"/>
      <c r="T328" s="109"/>
      <c r="U328" s="109" t="s">
        <v>45</v>
      </c>
      <c r="V328" s="109" t="s">
        <v>45</v>
      </c>
      <c r="W328" s="109" t="s">
        <v>45</v>
      </c>
      <c r="X328" s="109" t="s">
        <v>45</v>
      </c>
      <c r="Y328" s="207"/>
      <c r="Z328" s="207"/>
    </row>
    <row r="329" spans="1:26" ht="23.25" outlineLevel="1" x14ac:dyDescent="0.3">
      <c r="A329" s="119" t="s">
        <v>99</v>
      </c>
      <c r="B329" s="198"/>
      <c r="C329" s="74" t="s">
        <v>93</v>
      </c>
      <c r="D329" s="78" t="s">
        <v>21</v>
      </c>
      <c r="E329" s="97">
        <f>E330+E334</f>
        <v>71</v>
      </c>
      <c r="F329" s="97">
        <f>F330+F334</f>
        <v>71</v>
      </c>
      <c r="G329" s="198"/>
      <c r="H329" s="198"/>
      <c r="I329" s="123">
        <f>I330+I334</f>
        <v>1256230.38393</v>
      </c>
      <c r="J329" s="123">
        <f>J330+J334</f>
        <v>1256230.38393</v>
      </c>
      <c r="K329" s="63" t="s">
        <v>45</v>
      </c>
      <c r="L329" s="63" t="s">
        <v>45</v>
      </c>
      <c r="M329" s="109"/>
      <c r="N329" s="145">
        <f>N330+N334</f>
        <v>1256230.38393</v>
      </c>
      <c r="O329" s="63" t="s">
        <v>45</v>
      </c>
      <c r="P329" s="63" t="s">
        <v>45</v>
      </c>
      <c r="Q329" s="109" t="s">
        <v>45</v>
      </c>
      <c r="R329" s="109" t="s">
        <v>45</v>
      </c>
      <c r="S329" s="129">
        <v>88.6</v>
      </c>
      <c r="T329" s="141" t="s">
        <v>792</v>
      </c>
      <c r="U329" s="109" t="s">
        <v>45</v>
      </c>
      <c r="V329" s="109" t="s">
        <v>45</v>
      </c>
      <c r="W329" s="109" t="s">
        <v>45</v>
      </c>
      <c r="X329" s="109" t="s">
        <v>45</v>
      </c>
      <c r="Y329" s="207"/>
      <c r="Z329" s="207"/>
    </row>
    <row r="330" spans="1:26" ht="23.25" outlineLevel="2" x14ac:dyDescent="0.3">
      <c r="A330" s="120" t="s">
        <v>720</v>
      </c>
      <c r="B330" s="198"/>
      <c r="C330" s="74" t="s">
        <v>435</v>
      </c>
      <c r="D330" s="78" t="s">
        <v>21</v>
      </c>
      <c r="E330" s="97">
        <f t="shared" ref="E330:F330" si="3">SUM(E331:E333)</f>
        <v>26</v>
      </c>
      <c r="F330" s="97">
        <f t="shared" si="3"/>
        <v>26</v>
      </c>
      <c r="G330" s="198"/>
      <c r="H330" s="198"/>
      <c r="I330" s="123">
        <f t="shared" ref="I330:J330" si="4">SUM(I331:I333)</f>
        <v>375051.38393000001</v>
      </c>
      <c r="J330" s="123">
        <f t="shared" si="4"/>
        <v>375051.38393000001</v>
      </c>
      <c r="K330" s="63" t="s">
        <v>45</v>
      </c>
      <c r="L330" s="63" t="s">
        <v>45</v>
      </c>
      <c r="M330" s="109"/>
      <c r="N330" s="145">
        <f t="shared" ref="N330" si="5">SUM(N331:N333)</f>
        <v>375051.38393000001</v>
      </c>
      <c r="O330" s="63" t="s">
        <v>45</v>
      </c>
      <c r="P330" s="63" t="s">
        <v>45</v>
      </c>
      <c r="Q330" s="109" t="s">
        <v>45</v>
      </c>
      <c r="R330" s="109" t="s">
        <v>45</v>
      </c>
      <c r="S330" s="108"/>
      <c r="T330" s="136"/>
      <c r="U330" s="109" t="s">
        <v>45</v>
      </c>
      <c r="V330" s="109" t="s">
        <v>45</v>
      </c>
      <c r="W330" s="109" t="s">
        <v>45</v>
      </c>
      <c r="X330" s="109" t="s">
        <v>45</v>
      </c>
      <c r="Y330" s="207"/>
      <c r="Z330" s="207"/>
    </row>
    <row r="331" spans="1:26" ht="23.25" outlineLevel="3" x14ac:dyDescent="0.3">
      <c r="A331" s="120" t="s">
        <v>721</v>
      </c>
      <c r="B331" s="198"/>
      <c r="C331" s="102" t="s">
        <v>436</v>
      </c>
      <c r="D331" s="78" t="s">
        <v>21</v>
      </c>
      <c r="E331" s="78">
        <v>22</v>
      </c>
      <c r="F331" s="78">
        <v>22</v>
      </c>
      <c r="G331" s="198"/>
      <c r="H331" s="198"/>
      <c r="I331" s="124">
        <v>306130</v>
      </c>
      <c r="J331" s="124">
        <v>306130</v>
      </c>
      <c r="K331" s="63" t="s">
        <v>45</v>
      </c>
      <c r="L331" s="63" t="s">
        <v>45</v>
      </c>
      <c r="M331" s="109"/>
      <c r="N331" s="144">
        <v>306130</v>
      </c>
      <c r="O331" s="63" t="s">
        <v>45</v>
      </c>
      <c r="P331" s="63" t="s">
        <v>45</v>
      </c>
      <c r="Q331" s="109" t="s">
        <v>45</v>
      </c>
      <c r="R331" s="109" t="s">
        <v>45</v>
      </c>
      <c r="S331" s="109" t="s">
        <v>45</v>
      </c>
      <c r="T331" s="109" t="s">
        <v>45</v>
      </c>
      <c r="U331" s="109" t="s">
        <v>45</v>
      </c>
      <c r="V331" s="109" t="s">
        <v>45</v>
      </c>
      <c r="W331" s="109" t="s">
        <v>45</v>
      </c>
      <c r="X331" s="109" t="s">
        <v>45</v>
      </c>
      <c r="Y331" s="207"/>
      <c r="Z331" s="207"/>
    </row>
    <row r="332" spans="1:26" ht="23.25" outlineLevel="3" x14ac:dyDescent="0.3">
      <c r="A332" s="120" t="s">
        <v>722</v>
      </c>
      <c r="B332" s="198"/>
      <c r="C332" s="77" t="s">
        <v>437</v>
      </c>
      <c r="D332" s="78" t="s">
        <v>21</v>
      </c>
      <c r="E332" s="78">
        <v>3</v>
      </c>
      <c r="F332" s="78">
        <v>3</v>
      </c>
      <c r="G332" s="198"/>
      <c r="H332" s="198"/>
      <c r="I332" s="124">
        <v>51221.383930000004</v>
      </c>
      <c r="J332" s="124">
        <v>51221.383930000004</v>
      </c>
      <c r="K332" s="63" t="s">
        <v>45</v>
      </c>
      <c r="L332" s="63" t="s">
        <v>45</v>
      </c>
      <c r="M332" s="109"/>
      <c r="N332" s="144">
        <v>51221.383930000004</v>
      </c>
      <c r="O332" s="63" t="s">
        <v>45</v>
      </c>
      <c r="P332" s="63" t="s">
        <v>45</v>
      </c>
      <c r="Q332" s="109" t="s">
        <v>45</v>
      </c>
      <c r="R332" s="109" t="s">
        <v>45</v>
      </c>
      <c r="S332" s="109" t="s">
        <v>45</v>
      </c>
      <c r="T332" s="109" t="s">
        <v>45</v>
      </c>
      <c r="U332" s="109" t="s">
        <v>45</v>
      </c>
      <c r="V332" s="109" t="s">
        <v>45</v>
      </c>
      <c r="W332" s="109" t="s">
        <v>45</v>
      </c>
      <c r="X332" s="109" t="s">
        <v>45</v>
      </c>
      <c r="Y332" s="207"/>
      <c r="Z332" s="207"/>
    </row>
    <row r="333" spans="1:26" ht="23.25" outlineLevel="3" x14ac:dyDescent="0.3">
      <c r="A333" s="120" t="s">
        <v>723</v>
      </c>
      <c r="B333" s="198"/>
      <c r="C333" s="77" t="s">
        <v>437</v>
      </c>
      <c r="D333" s="78" t="s">
        <v>21</v>
      </c>
      <c r="E333" s="78">
        <v>1</v>
      </c>
      <c r="F333" s="78">
        <v>1</v>
      </c>
      <c r="G333" s="198"/>
      <c r="H333" s="198"/>
      <c r="I333" s="124">
        <v>17700</v>
      </c>
      <c r="J333" s="124">
        <v>17700</v>
      </c>
      <c r="K333" s="63" t="s">
        <v>45</v>
      </c>
      <c r="L333" s="63" t="s">
        <v>45</v>
      </c>
      <c r="M333" s="109"/>
      <c r="N333" s="144">
        <v>17700</v>
      </c>
      <c r="O333" s="63" t="s">
        <v>45</v>
      </c>
      <c r="P333" s="63" t="s">
        <v>45</v>
      </c>
      <c r="Q333" s="109" t="s">
        <v>45</v>
      </c>
      <c r="R333" s="109" t="s">
        <v>45</v>
      </c>
      <c r="S333" s="109" t="s">
        <v>45</v>
      </c>
      <c r="T333" s="109" t="s">
        <v>45</v>
      </c>
      <c r="U333" s="109" t="s">
        <v>45</v>
      </c>
      <c r="V333" s="109" t="s">
        <v>45</v>
      </c>
      <c r="W333" s="109" t="s">
        <v>45</v>
      </c>
      <c r="X333" s="109" t="s">
        <v>45</v>
      </c>
      <c r="Y333" s="207"/>
      <c r="Z333" s="207"/>
    </row>
    <row r="334" spans="1:26" ht="23.25" outlineLevel="2" collapsed="1" x14ac:dyDescent="0.3">
      <c r="A334" s="120" t="s">
        <v>724</v>
      </c>
      <c r="B334" s="198"/>
      <c r="C334" s="74" t="s">
        <v>438</v>
      </c>
      <c r="D334" s="78" t="s">
        <v>21</v>
      </c>
      <c r="E334" s="97">
        <f>SUM(E335:E345)</f>
        <v>45</v>
      </c>
      <c r="F334" s="97">
        <f>SUM(F335:F345)</f>
        <v>45</v>
      </c>
      <c r="G334" s="198"/>
      <c r="H334" s="198"/>
      <c r="I334" s="123">
        <f>SUM(I335:I345)</f>
        <v>881179</v>
      </c>
      <c r="J334" s="123">
        <f>SUM(J335:J345)</f>
        <v>881179</v>
      </c>
      <c r="K334" s="63" t="s">
        <v>45</v>
      </c>
      <c r="L334" s="63" t="s">
        <v>45</v>
      </c>
      <c r="M334" s="109"/>
      <c r="N334" s="145">
        <f>SUM(N335:N345)</f>
        <v>881179</v>
      </c>
      <c r="O334" s="63" t="s">
        <v>45</v>
      </c>
      <c r="P334" s="63" t="s">
        <v>45</v>
      </c>
      <c r="Q334" s="109" t="s">
        <v>45</v>
      </c>
      <c r="R334" s="109" t="s">
        <v>45</v>
      </c>
      <c r="S334" s="109" t="s">
        <v>45</v>
      </c>
      <c r="T334" s="109" t="s">
        <v>45</v>
      </c>
      <c r="U334" s="109" t="s">
        <v>45</v>
      </c>
      <c r="V334" s="109" t="s">
        <v>45</v>
      </c>
      <c r="W334" s="109" t="s">
        <v>45</v>
      </c>
      <c r="X334" s="109" t="s">
        <v>45</v>
      </c>
      <c r="Y334" s="207"/>
      <c r="Z334" s="207"/>
    </row>
    <row r="335" spans="1:26" ht="46.5" outlineLevel="2" x14ac:dyDescent="0.3">
      <c r="A335" s="120" t="s">
        <v>725</v>
      </c>
      <c r="B335" s="198"/>
      <c r="C335" s="77" t="s">
        <v>439</v>
      </c>
      <c r="D335" s="78" t="s">
        <v>21</v>
      </c>
      <c r="E335" s="78">
        <v>1</v>
      </c>
      <c r="F335" s="78">
        <v>1</v>
      </c>
      <c r="G335" s="198"/>
      <c r="H335" s="198"/>
      <c r="I335" s="124">
        <v>68900</v>
      </c>
      <c r="J335" s="124">
        <v>68900</v>
      </c>
      <c r="K335" s="63" t="s">
        <v>45</v>
      </c>
      <c r="L335" s="63" t="s">
        <v>45</v>
      </c>
      <c r="M335" s="109"/>
      <c r="N335" s="144">
        <v>68900</v>
      </c>
      <c r="O335" s="63" t="s">
        <v>45</v>
      </c>
      <c r="P335" s="63" t="s">
        <v>45</v>
      </c>
      <c r="Q335" s="109" t="s">
        <v>45</v>
      </c>
      <c r="R335" s="109" t="s">
        <v>45</v>
      </c>
      <c r="S335" s="109" t="s">
        <v>45</v>
      </c>
      <c r="T335" s="109" t="s">
        <v>45</v>
      </c>
      <c r="U335" s="109" t="s">
        <v>45</v>
      </c>
      <c r="V335" s="109" t="s">
        <v>45</v>
      </c>
      <c r="W335" s="109" t="s">
        <v>45</v>
      </c>
      <c r="X335" s="109" t="s">
        <v>45</v>
      </c>
      <c r="Y335" s="207"/>
      <c r="Z335" s="207"/>
    </row>
    <row r="336" spans="1:26" ht="23.25" outlineLevel="2" x14ac:dyDescent="0.3">
      <c r="A336" s="120" t="s">
        <v>726</v>
      </c>
      <c r="B336" s="198"/>
      <c r="C336" s="77" t="s">
        <v>440</v>
      </c>
      <c r="D336" s="78" t="s">
        <v>21</v>
      </c>
      <c r="E336" s="78">
        <v>2</v>
      </c>
      <c r="F336" s="78">
        <v>2</v>
      </c>
      <c r="G336" s="198"/>
      <c r="H336" s="198"/>
      <c r="I336" s="124">
        <v>68800</v>
      </c>
      <c r="J336" s="124">
        <v>68800</v>
      </c>
      <c r="K336" s="63" t="s">
        <v>45</v>
      </c>
      <c r="L336" s="63" t="s">
        <v>45</v>
      </c>
      <c r="M336" s="109"/>
      <c r="N336" s="144">
        <v>68800</v>
      </c>
      <c r="O336" s="63" t="s">
        <v>45</v>
      </c>
      <c r="P336" s="63" t="s">
        <v>45</v>
      </c>
      <c r="Q336" s="109" t="s">
        <v>45</v>
      </c>
      <c r="R336" s="109" t="s">
        <v>45</v>
      </c>
      <c r="S336" s="109" t="s">
        <v>45</v>
      </c>
      <c r="T336" s="109" t="s">
        <v>45</v>
      </c>
      <c r="U336" s="109" t="s">
        <v>45</v>
      </c>
      <c r="V336" s="109" t="s">
        <v>45</v>
      </c>
      <c r="W336" s="109" t="s">
        <v>45</v>
      </c>
      <c r="X336" s="109" t="s">
        <v>45</v>
      </c>
      <c r="Y336" s="207"/>
      <c r="Z336" s="207"/>
    </row>
    <row r="337" spans="1:26" ht="46.5" outlineLevel="2" x14ac:dyDescent="0.3">
      <c r="A337" s="120" t="s">
        <v>727</v>
      </c>
      <c r="B337" s="198"/>
      <c r="C337" s="77" t="s">
        <v>441</v>
      </c>
      <c r="D337" s="78" t="s">
        <v>21</v>
      </c>
      <c r="E337" s="78">
        <v>4</v>
      </c>
      <c r="F337" s="78">
        <v>4</v>
      </c>
      <c r="G337" s="198"/>
      <c r="H337" s="198"/>
      <c r="I337" s="124">
        <v>31400</v>
      </c>
      <c r="J337" s="124">
        <v>31400</v>
      </c>
      <c r="K337" s="63" t="s">
        <v>45</v>
      </c>
      <c r="L337" s="63" t="s">
        <v>45</v>
      </c>
      <c r="M337" s="109"/>
      <c r="N337" s="144">
        <v>31400</v>
      </c>
      <c r="O337" s="63" t="s">
        <v>45</v>
      </c>
      <c r="P337" s="63" t="s">
        <v>45</v>
      </c>
      <c r="Q337" s="109" t="s">
        <v>45</v>
      </c>
      <c r="R337" s="109" t="s">
        <v>45</v>
      </c>
      <c r="S337" s="109" t="s">
        <v>45</v>
      </c>
      <c r="T337" s="109" t="s">
        <v>45</v>
      </c>
      <c r="U337" s="109" t="s">
        <v>45</v>
      </c>
      <c r="V337" s="109" t="s">
        <v>45</v>
      </c>
      <c r="W337" s="109" t="s">
        <v>45</v>
      </c>
      <c r="X337" s="109" t="s">
        <v>45</v>
      </c>
      <c r="Y337" s="207"/>
      <c r="Z337" s="207"/>
    </row>
    <row r="338" spans="1:26" ht="23.25" outlineLevel="2" x14ac:dyDescent="0.3">
      <c r="A338" s="120" t="s">
        <v>728</v>
      </c>
      <c r="B338" s="198"/>
      <c r="C338" s="77" t="s">
        <v>442</v>
      </c>
      <c r="D338" s="78" t="s">
        <v>21</v>
      </c>
      <c r="E338" s="78">
        <v>1</v>
      </c>
      <c r="F338" s="78">
        <v>1</v>
      </c>
      <c r="G338" s="198"/>
      <c r="H338" s="198"/>
      <c r="I338" s="124">
        <v>32265</v>
      </c>
      <c r="J338" s="124">
        <v>32265</v>
      </c>
      <c r="K338" s="63" t="s">
        <v>45</v>
      </c>
      <c r="L338" s="63" t="s">
        <v>45</v>
      </c>
      <c r="M338" s="109"/>
      <c r="N338" s="144">
        <v>32265</v>
      </c>
      <c r="O338" s="63" t="s">
        <v>45</v>
      </c>
      <c r="P338" s="63" t="s">
        <v>45</v>
      </c>
      <c r="Q338" s="109" t="s">
        <v>45</v>
      </c>
      <c r="R338" s="109" t="s">
        <v>45</v>
      </c>
      <c r="S338" s="109" t="s">
        <v>45</v>
      </c>
      <c r="T338" s="109" t="s">
        <v>45</v>
      </c>
      <c r="U338" s="109" t="s">
        <v>45</v>
      </c>
      <c r="V338" s="109" t="s">
        <v>45</v>
      </c>
      <c r="W338" s="109" t="s">
        <v>45</v>
      </c>
      <c r="X338" s="109" t="s">
        <v>45</v>
      </c>
      <c r="Y338" s="207"/>
      <c r="Z338" s="207"/>
    </row>
    <row r="339" spans="1:26" ht="23.25" outlineLevel="2" x14ac:dyDescent="0.3">
      <c r="A339" s="120" t="s">
        <v>729</v>
      </c>
      <c r="B339" s="198"/>
      <c r="C339" s="77" t="s">
        <v>443</v>
      </c>
      <c r="D339" s="78" t="s">
        <v>21</v>
      </c>
      <c r="E339" s="78">
        <v>1</v>
      </c>
      <c r="F339" s="78">
        <v>1</v>
      </c>
      <c r="G339" s="198"/>
      <c r="H339" s="198"/>
      <c r="I339" s="124">
        <v>15894</v>
      </c>
      <c r="J339" s="124">
        <v>15894</v>
      </c>
      <c r="K339" s="63" t="s">
        <v>45</v>
      </c>
      <c r="L339" s="63" t="s">
        <v>45</v>
      </c>
      <c r="M339" s="109"/>
      <c r="N339" s="144">
        <v>15894</v>
      </c>
      <c r="O339" s="63" t="s">
        <v>45</v>
      </c>
      <c r="P339" s="63" t="s">
        <v>45</v>
      </c>
      <c r="Q339" s="109" t="s">
        <v>45</v>
      </c>
      <c r="R339" s="109" t="s">
        <v>45</v>
      </c>
      <c r="S339" s="109" t="s">
        <v>45</v>
      </c>
      <c r="T339" s="109" t="s">
        <v>45</v>
      </c>
      <c r="U339" s="109" t="s">
        <v>45</v>
      </c>
      <c r="V339" s="109" t="s">
        <v>45</v>
      </c>
      <c r="W339" s="109" t="s">
        <v>45</v>
      </c>
      <c r="X339" s="109" t="s">
        <v>45</v>
      </c>
      <c r="Y339" s="207"/>
      <c r="Z339" s="207"/>
    </row>
    <row r="340" spans="1:26" ht="46.5" outlineLevel="2" x14ac:dyDescent="0.3">
      <c r="A340" s="120" t="s">
        <v>730</v>
      </c>
      <c r="B340" s="198"/>
      <c r="C340" s="77" t="s">
        <v>444</v>
      </c>
      <c r="D340" s="78" t="s">
        <v>21</v>
      </c>
      <c r="E340" s="78">
        <v>2</v>
      </c>
      <c r="F340" s="78">
        <v>2</v>
      </c>
      <c r="G340" s="198"/>
      <c r="H340" s="198"/>
      <c r="I340" s="124">
        <v>67960</v>
      </c>
      <c r="J340" s="124">
        <v>67960</v>
      </c>
      <c r="K340" s="63" t="s">
        <v>45</v>
      </c>
      <c r="L340" s="63" t="s">
        <v>45</v>
      </c>
      <c r="M340" s="109"/>
      <c r="N340" s="144">
        <v>67960</v>
      </c>
      <c r="O340" s="63" t="s">
        <v>45</v>
      </c>
      <c r="P340" s="63" t="s">
        <v>45</v>
      </c>
      <c r="Q340" s="109" t="s">
        <v>45</v>
      </c>
      <c r="R340" s="109" t="s">
        <v>45</v>
      </c>
      <c r="S340" s="109" t="s">
        <v>45</v>
      </c>
      <c r="T340" s="109" t="s">
        <v>45</v>
      </c>
      <c r="U340" s="109" t="s">
        <v>45</v>
      </c>
      <c r="V340" s="109" t="s">
        <v>45</v>
      </c>
      <c r="W340" s="109" t="s">
        <v>45</v>
      </c>
      <c r="X340" s="109" t="s">
        <v>45</v>
      </c>
      <c r="Y340" s="207"/>
      <c r="Z340" s="207"/>
    </row>
    <row r="341" spans="1:26" ht="23.25" outlineLevel="2" x14ac:dyDescent="0.3">
      <c r="A341" s="120" t="s">
        <v>731</v>
      </c>
      <c r="B341" s="198"/>
      <c r="C341" s="77" t="s">
        <v>445</v>
      </c>
      <c r="D341" s="78" t="s">
        <v>21</v>
      </c>
      <c r="E341" s="78">
        <v>1</v>
      </c>
      <c r="F341" s="78">
        <v>1</v>
      </c>
      <c r="G341" s="198"/>
      <c r="H341" s="198"/>
      <c r="I341" s="124">
        <v>55030</v>
      </c>
      <c r="J341" s="124">
        <v>55030</v>
      </c>
      <c r="K341" s="63" t="s">
        <v>45</v>
      </c>
      <c r="L341" s="63" t="s">
        <v>45</v>
      </c>
      <c r="M341" s="109"/>
      <c r="N341" s="144">
        <v>55030</v>
      </c>
      <c r="O341" s="63" t="s">
        <v>45</v>
      </c>
      <c r="P341" s="63" t="s">
        <v>45</v>
      </c>
      <c r="Q341" s="109" t="s">
        <v>45</v>
      </c>
      <c r="R341" s="109" t="s">
        <v>45</v>
      </c>
      <c r="S341" s="109" t="s">
        <v>45</v>
      </c>
      <c r="T341" s="109" t="s">
        <v>45</v>
      </c>
      <c r="U341" s="109" t="s">
        <v>45</v>
      </c>
      <c r="V341" s="109" t="s">
        <v>45</v>
      </c>
      <c r="W341" s="109" t="s">
        <v>45</v>
      </c>
      <c r="X341" s="109" t="s">
        <v>45</v>
      </c>
      <c r="Y341" s="207"/>
      <c r="Z341" s="207"/>
    </row>
    <row r="342" spans="1:26" ht="23.25" outlineLevel="2" x14ac:dyDescent="0.3">
      <c r="A342" s="120" t="s">
        <v>732</v>
      </c>
      <c r="B342" s="198"/>
      <c r="C342" s="77" t="s">
        <v>446</v>
      </c>
      <c r="D342" s="78" t="s">
        <v>21</v>
      </c>
      <c r="E342" s="78">
        <v>1</v>
      </c>
      <c r="F342" s="78">
        <v>1</v>
      </c>
      <c r="G342" s="198"/>
      <c r="H342" s="198"/>
      <c r="I342" s="124">
        <v>74050</v>
      </c>
      <c r="J342" s="124">
        <v>74050</v>
      </c>
      <c r="K342" s="63" t="s">
        <v>45</v>
      </c>
      <c r="L342" s="63" t="s">
        <v>45</v>
      </c>
      <c r="M342" s="109"/>
      <c r="N342" s="144">
        <v>74050</v>
      </c>
      <c r="O342" s="63" t="s">
        <v>45</v>
      </c>
      <c r="P342" s="63" t="s">
        <v>45</v>
      </c>
      <c r="Q342" s="109" t="s">
        <v>45</v>
      </c>
      <c r="R342" s="109" t="s">
        <v>45</v>
      </c>
      <c r="S342" s="109" t="s">
        <v>45</v>
      </c>
      <c r="T342" s="109" t="s">
        <v>45</v>
      </c>
      <c r="U342" s="109" t="s">
        <v>45</v>
      </c>
      <c r="V342" s="109" t="s">
        <v>45</v>
      </c>
      <c r="W342" s="109" t="s">
        <v>45</v>
      </c>
      <c r="X342" s="109" t="s">
        <v>45</v>
      </c>
      <c r="Y342" s="207"/>
      <c r="Z342" s="207"/>
    </row>
    <row r="343" spans="1:26" ht="23.25" outlineLevel="2" x14ac:dyDescent="0.3">
      <c r="A343" s="120" t="s">
        <v>733</v>
      </c>
      <c r="B343" s="198"/>
      <c r="C343" s="77" t="s">
        <v>447</v>
      </c>
      <c r="D343" s="78" t="s">
        <v>21</v>
      </c>
      <c r="E343" s="78">
        <v>25</v>
      </c>
      <c r="F343" s="78">
        <v>25</v>
      </c>
      <c r="G343" s="198"/>
      <c r="H343" s="198"/>
      <c r="I343" s="124">
        <v>364750</v>
      </c>
      <c r="J343" s="124">
        <v>364750</v>
      </c>
      <c r="K343" s="63" t="s">
        <v>45</v>
      </c>
      <c r="L343" s="63" t="s">
        <v>45</v>
      </c>
      <c r="M343" s="109"/>
      <c r="N343" s="144">
        <v>364750</v>
      </c>
      <c r="O343" s="63" t="s">
        <v>45</v>
      </c>
      <c r="P343" s="63" t="s">
        <v>45</v>
      </c>
      <c r="Q343" s="109" t="s">
        <v>45</v>
      </c>
      <c r="R343" s="109" t="s">
        <v>45</v>
      </c>
      <c r="S343" s="109" t="s">
        <v>45</v>
      </c>
      <c r="T343" s="109" t="s">
        <v>45</v>
      </c>
      <c r="U343" s="109" t="s">
        <v>45</v>
      </c>
      <c r="V343" s="109" t="s">
        <v>45</v>
      </c>
      <c r="W343" s="109" t="s">
        <v>45</v>
      </c>
      <c r="X343" s="109" t="s">
        <v>45</v>
      </c>
      <c r="Y343" s="207"/>
      <c r="Z343" s="207"/>
    </row>
    <row r="344" spans="1:26" ht="46.5" outlineLevel="2" x14ac:dyDescent="0.3">
      <c r="A344" s="120" t="s">
        <v>734</v>
      </c>
      <c r="B344" s="198"/>
      <c r="C344" s="77" t="s">
        <v>448</v>
      </c>
      <c r="D344" s="78" t="s">
        <v>21</v>
      </c>
      <c r="E344" s="78">
        <v>5</v>
      </c>
      <c r="F344" s="78">
        <v>5</v>
      </c>
      <c r="G344" s="198"/>
      <c r="H344" s="198"/>
      <c r="I344" s="124">
        <v>72950</v>
      </c>
      <c r="J344" s="124">
        <v>72950</v>
      </c>
      <c r="K344" s="63" t="s">
        <v>45</v>
      </c>
      <c r="L344" s="63" t="s">
        <v>45</v>
      </c>
      <c r="M344" s="109"/>
      <c r="N344" s="144">
        <v>72950</v>
      </c>
      <c r="O344" s="63" t="s">
        <v>45</v>
      </c>
      <c r="P344" s="63" t="s">
        <v>45</v>
      </c>
      <c r="Q344" s="109" t="s">
        <v>45</v>
      </c>
      <c r="R344" s="109" t="s">
        <v>45</v>
      </c>
      <c r="S344" s="109" t="s">
        <v>45</v>
      </c>
      <c r="T344" s="109" t="s">
        <v>45</v>
      </c>
      <c r="U344" s="109" t="s">
        <v>45</v>
      </c>
      <c r="V344" s="109" t="s">
        <v>45</v>
      </c>
      <c r="W344" s="109" t="s">
        <v>45</v>
      </c>
      <c r="X344" s="109" t="s">
        <v>45</v>
      </c>
      <c r="Y344" s="207"/>
      <c r="Z344" s="207"/>
    </row>
    <row r="345" spans="1:26" ht="46.5" outlineLevel="2" x14ac:dyDescent="0.3">
      <c r="A345" s="120" t="s">
        <v>735</v>
      </c>
      <c r="B345" s="198"/>
      <c r="C345" s="77" t="s">
        <v>449</v>
      </c>
      <c r="D345" s="78" t="s">
        <v>21</v>
      </c>
      <c r="E345" s="78">
        <v>2</v>
      </c>
      <c r="F345" s="78">
        <v>2</v>
      </c>
      <c r="G345" s="198"/>
      <c r="H345" s="198"/>
      <c r="I345" s="124">
        <v>29180</v>
      </c>
      <c r="J345" s="124">
        <v>29180</v>
      </c>
      <c r="K345" s="63" t="s">
        <v>45</v>
      </c>
      <c r="L345" s="63" t="s">
        <v>45</v>
      </c>
      <c r="M345" s="109"/>
      <c r="N345" s="144">
        <v>29180</v>
      </c>
      <c r="O345" s="63" t="s">
        <v>45</v>
      </c>
      <c r="P345" s="63" t="s">
        <v>45</v>
      </c>
      <c r="Q345" s="109" t="s">
        <v>45</v>
      </c>
      <c r="R345" s="109" t="s">
        <v>45</v>
      </c>
      <c r="S345" s="109" t="s">
        <v>45</v>
      </c>
      <c r="T345" s="109" t="s">
        <v>45</v>
      </c>
      <c r="U345" s="109" t="s">
        <v>45</v>
      </c>
      <c r="V345" s="109" t="s">
        <v>45</v>
      </c>
      <c r="W345" s="109" t="s">
        <v>45</v>
      </c>
      <c r="X345" s="109" t="s">
        <v>45</v>
      </c>
      <c r="Y345" s="207"/>
      <c r="Z345" s="207"/>
    </row>
    <row r="346" spans="1:26" ht="22.5" outlineLevel="1" x14ac:dyDescent="0.3">
      <c r="A346" s="119" t="s">
        <v>100</v>
      </c>
      <c r="B346" s="198"/>
      <c r="C346" s="74" t="s">
        <v>450</v>
      </c>
      <c r="D346" s="97" t="s">
        <v>21</v>
      </c>
      <c r="E346" s="97">
        <f>SUM(E347:E398)</f>
        <v>244</v>
      </c>
      <c r="F346" s="97">
        <f>SUM(F347:F398)</f>
        <v>244</v>
      </c>
      <c r="G346" s="198"/>
      <c r="H346" s="198"/>
      <c r="I346" s="123">
        <f>SUM(I347:I398)</f>
        <v>650591.18580000009</v>
      </c>
      <c r="J346" s="123">
        <f>SUM(J347:J398)</f>
        <v>650591.18580000009</v>
      </c>
      <c r="K346" s="63" t="s">
        <v>45</v>
      </c>
      <c r="L346" s="63" t="s">
        <v>45</v>
      </c>
      <c r="M346" s="109"/>
      <c r="N346" s="145">
        <f>SUM(N347:N398)</f>
        <v>650591.18580000009</v>
      </c>
      <c r="O346" s="63" t="s">
        <v>45</v>
      </c>
      <c r="P346" s="63" t="s">
        <v>45</v>
      </c>
      <c r="Q346" s="108"/>
      <c r="R346" s="108"/>
      <c r="S346" s="108"/>
      <c r="T346" s="136"/>
      <c r="U346" s="108"/>
      <c r="V346" s="108"/>
      <c r="W346" s="108"/>
      <c r="X346" s="108"/>
      <c r="Y346" s="207"/>
      <c r="Z346" s="207"/>
    </row>
    <row r="347" spans="1:26" ht="23.25" outlineLevel="2" x14ac:dyDescent="0.3">
      <c r="A347" s="120" t="s">
        <v>736</v>
      </c>
      <c r="B347" s="198"/>
      <c r="C347" s="85" t="s">
        <v>451</v>
      </c>
      <c r="D347" s="78" t="s">
        <v>21</v>
      </c>
      <c r="E347" s="78">
        <v>1</v>
      </c>
      <c r="F347" s="78">
        <v>1</v>
      </c>
      <c r="G347" s="198"/>
      <c r="H347" s="198"/>
      <c r="I347" s="124">
        <v>26400</v>
      </c>
      <c r="J347" s="124">
        <v>26400</v>
      </c>
      <c r="K347" s="63" t="s">
        <v>45</v>
      </c>
      <c r="L347" s="63" t="s">
        <v>45</v>
      </c>
      <c r="M347" s="109"/>
      <c r="N347" s="144">
        <v>26400</v>
      </c>
      <c r="O347" s="63" t="s">
        <v>45</v>
      </c>
      <c r="P347" s="63" t="s">
        <v>45</v>
      </c>
      <c r="Q347" s="109" t="s">
        <v>45</v>
      </c>
      <c r="R347" s="109" t="s">
        <v>45</v>
      </c>
      <c r="S347" s="109" t="s">
        <v>45</v>
      </c>
      <c r="T347" s="109" t="s">
        <v>45</v>
      </c>
      <c r="U347" s="109" t="s">
        <v>45</v>
      </c>
      <c r="V347" s="109" t="s">
        <v>45</v>
      </c>
      <c r="W347" s="109" t="s">
        <v>45</v>
      </c>
      <c r="X347" s="109" t="s">
        <v>45</v>
      </c>
      <c r="Y347" s="207"/>
      <c r="Z347" s="207"/>
    </row>
    <row r="348" spans="1:26" ht="23.25" outlineLevel="2" x14ac:dyDescent="0.3">
      <c r="A348" s="120" t="s">
        <v>737</v>
      </c>
      <c r="B348" s="198"/>
      <c r="C348" s="85" t="s">
        <v>452</v>
      </c>
      <c r="D348" s="78" t="s">
        <v>21</v>
      </c>
      <c r="E348" s="78">
        <v>3</v>
      </c>
      <c r="F348" s="78">
        <v>3</v>
      </c>
      <c r="G348" s="198"/>
      <c r="H348" s="198"/>
      <c r="I348" s="124">
        <v>5862</v>
      </c>
      <c r="J348" s="124">
        <v>5862</v>
      </c>
      <c r="K348" s="63" t="s">
        <v>45</v>
      </c>
      <c r="L348" s="63" t="s">
        <v>45</v>
      </c>
      <c r="M348" s="109"/>
      <c r="N348" s="144">
        <v>5862</v>
      </c>
      <c r="O348" s="63" t="s">
        <v>45</v>
      </c>
      <c r="P348" s="63" t="s">
        <v>45</v>
      </c>
      <c r="Q348" s="109" t="s">
        <v>45</v>
      </c>
      <c r="R348" s="109" t="s">
        <v>45</v>
      </c>
      <c r="S348" s="109" t="s">
        <v>45</v>
      </c>
      <c r="T348" s="109" t="s">
        <v>45</v>
      </c>
      <c r="U348" s="109" t="s">
        <v>45</v>
      </c>
      <c r="V348" s="109" t="s">
        <v>45</v>
      </c>
      <c r="W348" s="109" t="s">
        <v>45</v>
      </c>
      <c r="X348" s="109" t="s">
        <v>45</v>
      </c>
      <c r="Y348" s="207"/>
      <c r="Z348" s="207"/>
    </row>
    <row r="349" spans="1:26" ht="23.25" outlineLevel="2" x14ac:dyDescent="0.3">
      <c r="A349" s="120" t="s">
        <v>738</v>
      </c>
      <c r="B349" s="198"/>
      <c r="C349" s="85" t="s">
        <v>453</v>
      </c>
      <c r="D349" s="78" t="s">
        <v>21</v>
      </c>
      <c r="E349" s="78">
        <v>3</v>
      </c>
      <c r="F349" s="78">
        <v>3</v>
      </c>
      <c r="G349" s="198"/>
      <c r="H349" s="198"/>
      <c r="I349" s="124">
        <v>5862</v>
      </c>
      <c r="J349" s="124">
        <v>5862</v>
      </c>
      <c r="K349" s="63" t="s">
        <v>45</v>
      </c>
      <c r="L349" s="63" t="s">
        <v>45</v>
      </c>
      <c r="M349" s="109"/>
      <c r="N349" s="144">
        <v>5862</v>
      </c>
      <c r="O349" s="63" t="s">
        <v>45</v>
      </c>
      <c r="P349" s="63" t="s">
        <v>45</v>
      </c>
      <c r="Q349" s="109" t="s">
        <v>45</v>
      </c>
      <c r="R349" s="109" t="s">
        <v>45</v>
      </c>
      <c r="S349" s="109" t="s">
        <v>45</v>
      </c>
      <c r="T349" s="109" t="s">
        <v>45</v>
      </c>
      <c r="U349" s="109" t="s">
        <v>45</v>
      </c>
      <c r="V349" s="109" t="s">
        <v>45</v>
      </c>
      <c r="W349" s="109" t="s">
        <v>45</v>
      </c>
      <c r="X349" s="109" t="s">
        <v>45</v>
      </c>
      <c r="Y349" s="207"/>
      <c r="Z349" s="207"/>
    </row>
    <row r="350" spans="1:26" ht="23.25" outlineLevel="2" x14ac:dyDescent="0.3">
      <c r="A350" s="120" t="s">
        <v>739</v>
      </c>
      <c r="B350" s="198"/>
      <c r="C350" s="85" t="s">
        <v>454</v>
      </c>
      <c r="D350" s="78" t="s">
        <v>21</v>
      </c>
      <c r="E350" s="78">
        <v>3</v>
      </c>
      <c r="F350" s="78">
        <v>3</v>
      </c>
      <c r="G350" s="198"/>
      <c r="H350" s="198"/>
      <c r="I350" s="124">
        <v>7797</v>
      </c>
      <c r="J350" s="124">
        <v>7797</v>
      </c>
      <c r="K350" s="63" t="s">
        <v>45</v>
      </c>
      <c r="L350" s="63" t="s">
        <v>45</v>
      </c>
      <c r="M350" s="109"/>
      <c r="N350" s="144">
        <v>7797</v>
      </c>
      <c r="O350" s="63" t="s">
        <v>45</v>
      </c>
      <c r="P350" s="63" t="s">
        <v>45</v>
      </c>
      <c r="Q350" s="109" t="s">
        <v>45</v>
      </c>
      <c r="R350" s="109" t="s">
        <v>45</v>
      </c>
      <c r="S350" s="109" t="s">
        <v>45</v>
      </c>
      <c r="T350" s="109" t="s">
        <v>45</v>
      </c>
      <c r="U350" s="109" t="s">
        <v>45</v>
      </c>
      <c r="V350" s="109" t="s">
        <v>45</v>
      </c>
      <c r="W350" s="109" t="s">
        <v>45</v>
      </c>
      <c r="X350" s="109" t="s">
        <v>45</v>
      </c>
      <c r="Y350" s="207"/>
      <c r="Z350" s="207"/>
    </row>
    <row r="351" spans="1:26" ht="23.25" outlineLevel="2" x14ac:dyDescent="0.3">
      <c r="A351" s="120" t="s">
        <v>740</v>
      </c>
      <c r="B351" s="198"/>
      <c r="C351" s="85" t="s">
        <v>455</v>
      </c>
      <c r="D351" s="78" t="s">
        <v>21</v>
      </c>
      <c r="E351" s="78">
        <v>3</v>
      </c>
      <c r="F351" s="78">
        <v>3</v>
      </c>
      <c r="G351" s="198"/>
      <c r="H351" s="198"/>
      <c r="I351" s="124">
        <v>7797</v>
      </c>
      <c r="J351" s="124">
        <v>7797</v>
      </c>
      <c r="K351" s="63" t="s">
        <v>45</v>
      </c>
      <c r="L351" s="63" t="s">
        <v>45</v>
      </c>
      <c r="M351" s="109"/>
      <c r="N351" s="144">
        <v>7797</v>
      </c>
      <c r="O351" s="63" t="s">
        <v>45</v>
      </c>
      <c r="P351" s="63" t="s">
        <v>45</v>
      </c>
      <c r="Q351" s="109" t="s">
        <v>45</v>
      </c>
      <c r="R351" s="109" t="s">
        <v>45</v>
      </c>
      <c r="S351" s="109" t="s">
        <v>45</v>
      </c>
      <c r="T351" s="109" t="s">
        <v>45</v>
      </c>
      <c r="U351" s="109" t="s">
        <v>45</v>
      </c>
      <c r="V351" s="109" t="s">
        <v>45</v>
      </c>
      <c r="W351" s="109" t="s">
        <v>45</v>
      </c>
      <c r="X351" s="109" t="s">
        <v>45</v>
      </c>
      <c r="Y351" s="207"/>
      <c r="Z351" s="207"/>
    </row>
    <row r="352" spans="1:26" ht="23.25" outlineLevel="2" x14ac:dyDescent="0.3">
      <c r="A352" s="120" t="s">
        <v>741</v>
      </c>
      <c r="B352" s="198"/>
      <c r="C352" s="85" t="s">
        <v>456</v>
      </c>
      <c r="D352" s="78" t="s">
        <v>21</v>
      </c>
      <c r="E352" s="78">
        <v>2</v>
      </c>
      <c r="F352" s="78">
        <v>2</v>
      </c>
      <c r="G352" s="198"/>
      <c r="H352" s="198"/>
      <c r="I352" s="124">
        <v>6638</v>
      </c>
      <c r="J352" s="124">
        <v>6638</v>
      </c>
      <c r="K352" s="63" t="s">
        <v>45</v>
      </c>
      <c r="L352" s="63" t="s">
        <v>45</v>
      </c>
      <c r="M352" s="109"/>
      <c r="N352" s="144">
        <v>6638</v>
      </c>
      <c r="O352" s="63" t="s">
        <v>45</v>
      </c>
      <c r="P352" s="63" t="s">
        <v>45</v>
      </c>
      <c r="Q352" s="109" t="s">
        <v>45</v>
      </c>
      <c r="R352" s="109" t="s">
        <v>45</v>
      </c>
      <c r="S352" s="109" t="s">
        <v>45</v>
      </c>
      <c r="T352" s="109" t="s">
        <v>45</v>
      </c>
      <c r="U352" s="109" t="s">
        <v>45</v>
      </c>
      <c r="V352" s="109" t="s">
        <v>45</v>
      </c>
      <c r="W352" s="109" t="s">
        <v>45</v>
      </c>
      <c r="X352" s="109" t="s">
        <v>45</v>
      </c>
      <c r="Y352" s="207"/>
      <c r="Z352" s="207"/>
    </row>
    <row r="353" spans="1:26" ht="23.25" outlineLevel="2" x14ac:dyDescent="0.3">
      <c r="A353" s="120" t="s">
        <v>742</v>
      </c>
      <c r="B353" s="198"/>
      <c r="C353" s="85" t="s">
        <v>457</v>
      </c>
      <c r="D353" s="78" t="s">
        <v>21</v>
      </c>
      <c r="E353" s="78">
        <v>2</v>
      </c>
      <c r="F353" s="78">
        <v>2</v>
      </c>
      <c r="G353" s="198"/>
      <c r="H353" s="198"/>
      <c r="I353" s="124">
        <v>6638</v>
      </c>
      <c r="J353" s="124">
        <v>6638</v>
      </c>
      <c r="K353" s="63" t="s">
        <v>45</v>
      </c>
      <c r="L353" s="63" t="s">
        <v>45</v>
      </c>
      <c r="M353" s="109"/>
      <c r="N353" s="144">
        <v>6638</v>
      </c>
      <c r="O353" s="63" t="s">
        <v>45</v>
      </c>
      <c r="P353" s="63" t="s">
        <v>45</v>
      </c>
      <c r="Q353" s="109" t="s">
        <v>45</v>
      </c>
      <c r="R353" s="109" t="s">
        <v>45</v>
      </c>
      <c r="S353" s="109" t="s">
        <v>45</v>
      </c>
      <c r="T353" s="109" t="s">
        <v>45</v>
      </c>
      <c r="U353" s="109" t="s">
        <v>45</v>
      </c>
      <c r="V353" s="109" t="s">
        <v>45</v>
      </c>
      <c r="W353" s="109" t="s">
        <v>45</v>
      </c>
      <c r="X353" s="109" t="s">
        <v>45</v>
      </c>
      <c r="Y353" s="207"/>
      <c r="Z353" s="207"/>
    </row>
    <row r="354" spans="1:26" ht="23.25" outlineLevel="2" x14ac:dyDescent="0.3">
      <c r="A354" s="120" t="s">
        <v>743</v>
      </c>
      <c r="B354" s="198"/>
      <c r="C354" s="85" t="s">
        <v>458</v>
      </c>
      <c r="D354" s="78" t="s">
        <v>21</v>
      </c>
      <c r="E354" s="78">
        <v>2</v>
      </c>
      <c r="F354" s="78">
        <v>2</v>
      </c>
      <c r="G354" s="198"/>
      <c r="H354" s="198"/>
      <c r="I354" s="124">
        <v>9712</v>
      </c>
      <c r="J354" s="124">
        <v>9712</v>
      </c>
      <c r="K354" s="63" t="s">
        <v>45</v>
      </c>
      <c r="L354" s="63" t="s">
        <v>45</v>
      </c>
      <c r="M354" s="109"/>
      <c r="N354" s="144">
        <v>9712</v>
      </c>
      <c r="O354" s="63" t="s">
        <v>45</v>
      </c>
      <c r="P354" s="63" t="s">
        <v>45</v>
      </c>
      <c r="Q354" s="109" t="s">
        <v>45</v>
      </c>
      <c r="R354" s="109" t="s">
        <v>45</v>
      </c>
      <c r="S354" s="109" t="s">
        <v>45</v>
      </c>
      <c r="T354" s="109" t="s">
        <v>45</v>
      </c>
      <c r="U354" s="109" t="s">
        <v>45</v>
      </c>
      <c r="V354" s="109" t="s">
        <v>45</v>
      </c>
      <c r="W354" s="109" t="s">
        <v>45</v>
      </c>
      <c r="X354" s="109" t="s">
        <v>45</v>
      </c>
      <c r="Y354" s="207"/>
      <c r="Z354" s="207"/>
    </row>
    <row r="355" spans="1:26" ht="23.25" outlineLevel="2" x14ac:dyDescent="0.3">
      <c r="A355" s="120" t="s">
        <v>744</v>
      </c>
      <c r="B355" s="198"/>
      <c r="C355" s="85" t="s">
        <v>459</v>
      </c>
      <c r="D355" s="78" t="s">
        <v>21</v>
      </c>
      <c r="E355" s="78">
        <v>2</v>
      </c>
      <c r="F355" s="78">
        <v>2</v>
      </c>
      <c r="G355" s="198"/>
      <c r="H355" s="198"/>
      <c r="I355" s="124">
        <v>9712</v>
      </c>
      <c r="J355" s="124">
        <v>9712</v>
      </c>
      <c r="K355" s="63" t="s">
        <v>45</v>
      </c>
      <c r="L355" s="63" t="s">
        <v>45</v>
      </c>
      <c r="M355" s="109"/>
      <c r="N355" s="144">
        <v>9712</v>
      </c>
      <c r="O355" s="63" t="s">
        <v>45</v>
      </c>
      <c r="P355" s="63" t="s">
        <v>45</v>
      </c>
      <c r="Q355" s="109" t="s">
        <v>45</v>
      </c>
      <c r="R355" s="109" t="s">
        <v>45</v>
      </c>
      <c r="S355" s="109" t="s">
        <v>45</v>
      </c>
      <c r="T355" s="109" t="s">
        <v>45</v>
      </c>
      <c r="U355" s="109" t="s">
        <v>45</v>
      </c>
      <c r="V355" s="109" t="s">
        <v>45</v>
      </c>
      <c r="W355" s="109" t="s">
        <v>45</v>
      </c>
      <c r="X355" s="109" t="s">
        <v>45</v>
      </c>
      <c r="Y355" s="207"/>
      <c r="Z355" s="207"/>
    </row>
    <row r="356" spans="1:26" ht="23.25" outlineLevel="2" x14ac:dyDescent="0.3">
      <c r="A356" s="120" t="s">
        <v>745</v>
      </c>
      <c r="B356" s="198"/>
      <c r="C356" s="85" t="s">
        <v>460</v>
      </c>
      <c r="D356" s="78" t="s">
        <v>21</v>
      </c>
      <c r="E356" s="78">
        <v>1</v>
      </c>
      <c r="F356" s="78">
        <v>1</v>
      </c>
      <c r="G356" s="198"/>
      <c r="H356" s="198"/>
      <c r="I356" s="124">
        <v>7135.35</v>
      </c>
      <c r="J356" s="124">
        <v>7135.35</v>
      </c>
      <c r="K356" s="63" t="s">
        <v>45</v>
      </c>
      <c r="L356" s="63" t="s">
        <v>45</v>
      </c>
      <c r="M356" s="109"/>
      <c r="N356" s="144">
        <v>7135.35</v>
      </c>
      <c r="O356" s="63" t="s">
        <v>45</v>
      </c>
      <c r="P356" s="63" t="s">
        <v>45</v>
      </c>
      <c r="Q356" s="109" t="s">
        <v>45</v>
      </c>
      <c r="R356" s="109" t="s">
        <v>45</v>
      </c>
      <c r="S356" s="109" t="s">
        <v>45</v>
      </c>
      <c r="T356" s="109" t="s">
        <v>45</v>
      </c>
      <c r="U356" s="109" t="s">
        <v>45</v>
      </c>
      <c r="V356" s="109" t="s">
        <v>45</v>
      </c>
      <c r="W356" s="109" t="s">
        <v>45</v>
      </c>
      <c r="X356" s="109" t="s">
        <v>45</v>
      </c>
      <c r="Y356" s="207"/>
      <c r="Z356" s="207"/>
    </row>
    <row r="357" spans="1:26" ht="23.25" outlineLevel="2" x14ac:dyDescent="0.3">
      <c r="A357" s="120" t="s">
        <v>746</v>
      </c>
      <c r="B357" s="198"/>
      <c r="C357" s="85" t="s">
        <v>461</v>
      </c>
      <c r="D357" s="78" t="s">
        <v>21</v>
      </c>
      <c r="E357" s="78">
        <v>1</v>
      </c>
      <c r="F357" s="78">
        <v>1</v>
      </c>
      <c r="G357" s="198"/>
      <c r="H357" s="198"/>
      <c r="I357" s="124">
        <v>7135.35</v>
      </c>
      <c r="J357" s="124">
        <v>7135.35</v>
      </c>
      <c r="K357" s="63" t="s">
        <v>45</v>
      </c>
      <c r="L357" s="63" t="s">
        <v>45</v>
      </c>
      <c r="M357" s="109"/>
      <c r="N357" s="144">
        <v>7135.35</v>
      </c>
      <c r="O357" s="63" t="s">
        <v>45</v>
      </c>
      <c r="P357" s="63" t="s">
        <v>45</v>
      </c>
      <c r="Q357" s="109" t="s">
        <v>45</v>
      </c>
      <c r="R357" s="109" t="s">
        <v>45</v>
      </c>
      <c r="S357" s="109" t="s">
        <v>45</v>
      </c>
      <c r="T357" s="109" t="s">
        <v>45</v>
      </c>
      <c r="U357" s="109" t="s">
        <v>45</v>
      </c>
      <c r="V357" s="109" t="s">
        <v>45</v>
      </c>
      <c r="W357" s="109" t="s">
        <v>45</v>
      </c>
      <c r="X357" s="109" t="s">
        <v>45</v>
      </c>
      <c r="Y357" s="207"/>
      <c r="Z357" s="207"/>
    </row>
    <row r="358" spans="1:26" ht="23.25" outlineLevel="2" x14ac:dyDescent="0.3">
      <c r="A358" s="120" t="s">
        <v>747</v>
      </c>
      <c r="B358" s="198"/>
      <c r="C358" s="85" t="s">
        <v>102</v>
      </c>
      <c r="D358" s="78" t="s">
        <v>21</v>
      </c>
      <c r="E358" s="78">
        <v>1</v>
      </c>
      <c r="F358" s="78">
        <v>1</v>
      </c>
      <c r="G358" s="198"/>
      <c r="H358" s="198"/>
      <c r="I358" s="124">
        <v>17823.3</v>
      </c>
      <c r="J358" s="124">
        <v>17823.3</v>
      </c>
      <c r="K358" s="63" t="s">
        <v>45</v>
      </c>
      <c r="L358" s="63" t="s">
        <v>45</v>
      </c>
      <c r="M358" s="109"/>
      <c r="N358" s="144">
        <v>17823.3</v>
      </c>
      <c r="O358" s="63" t="s">
        <v>45</v>
      </c>
      <c r="P358" s="63" t="s">
        <v>45</v>
      </c>
      <c r="Q358" s="109" t="s">
        <v>45</v>
      </c>
      <c r="R358" s="109" t="s">
        <v>45</v>
      </c>
      <c r="S358" s="109" t="s">
        <v>45</v>
      </c>
      <c r="T358" s="109" t="s">
        <v>45</v>
      </c>
      <c r="U358" s="109" t="s">
        <v>45</v>
      </c>
      <c r="V358" s="109" t="s">
        <v>45</v>
      </c>
      <c r="W358" s="109" t="s">
        <v>45</v>
      </c>
      <c r="X358" s="109" t="s">
        <v>45</v>
      </c>
      <c r="Y358" s="207"/>
      <c r="Z358" s="207"/>
    </row>
    <row r="359" spans="1:26" ht="46.5" outlineLevel="2" x14ac:dyDescent="0.3">
      <c r="A359" s="120" t="s">
        <v>748</v>
      </c>
      <c r="B359" s="198"/>
      <c r="C359" s="85" t="s">
        <v>462</v>
      </c>
      <c r="D359" s="78" t="s">
        <v>21</v>
      </c>
      <c r="E359" s="78">
        <v>1</v>
      </c>
      <c r="F359" s="78">
        <v>1</v>
      </c>
      <c r="G359" s="198"/>
      <c r="H359" s="198"/>
      <c r="I359" s="124">
        <v>37630</v>
      </c>
      <c r="J359" s="124">
        <v>37630</v>
      </c>
      <c r="K359" s="63" t="s">
        <v>45</v>
      </c>
      <c r="L359" s="63" t="s">
        <v>45</v>
      </c>
      <c r="M359" s="109"/>
      <c r="N359" s="144">
        <v>37630</v>
      </c>
      <c r="O359" s="63" t="s">
        <v>45</v>
      </c>
      <c r="P359" s="63" t="s">
        <v>45</v>
      </c>
      <c r="Q359" s="109" t="s">
        <v>45</v>
      </c>
      <c r="R359" s="109" t="s">
        <v>45</v>
      </c>
      <c r="S359" s="109" t="s">
        <v>45</v>
      </c>
      <c r="T359" s="109" t="s">
        <v>45</v>
      </c>
      <c r="U359" s="109" t="s">
        <v>45</v>
      </c>
      <c r="V359" s="109" t="s">
        <v>45</v>
      </c>
      <c r="W359" s="109" t="s">
        <v>45</v>
      </c>
      <c r="X359" s="109" t="s">
        <v>45</v>
      </c>
      <c r="Y359" s="207"/>
      <c r="Z359" s="207"/>
    </row>
    <row r="360" spans="1:26" ht="46.5" outlineLevel="2" x14ac:dyDescent="0.3">
      <c r="A360" s="120" t="s">
        <v>749</v>
      </c>
      <c r="B360" s="198"/>
      <c r="C360" s="85" t="s">
        <v>463</v>
      </c>
      <c r="D360" s="78" t="s">
        <v>21</v>
      </c>
      <c r="E360" s="78">
        <v>1</v>
      </c>
      <c r="F360" s="78">
        <v>1</v>
      </c>
      <c r="G360" s="198"/>
      <c r="H360" s="198"/>
      <c r="I360" s="124">
        <v>5457.65</v>
      </c>
      <c r="J360" s="124">
        <v>5457.65</v>
      </c>
      <c r="K360" s="63" t="s">
        <v>45</v>
      </c>
      <c r="L360" s="63" t="s">
        <v>45</v>
      </c>
      <c r="M360" s="109"/>
      <c r="N360" s="144">
        <v>5457.65</v>
      </c>
      <c r="O360" s="63" t="s">
        <v>45</v>
      </c>
      <c r="P360" s="63" t="s">
        <v>45</v>
      </c>
      <c r="Q360" s="109" t="s">
        <v>45</v>
      </c>
      <c r="R360" s="109" t="s">
        <v>45</v>
      </c>
      <c r="S360" s="109" t="s">
        <v>45</v>
      </c>
      <c r="T360" s="109" t="s">
        <v>45</v>
      </c>
      <c r="U360" s="109" t="s">
        <v>45</v>
      </c>
      <c r="V360" s="109" t="s">
        <v>45</v>
      </c>
      <c r="W360" s="109" t="s">
        <v>45</v>
      </c>
      <c r="X360" s="109" t="s">
        <v>45</v>
      </c>
      <c r="Y360" s="207"/>
      <c r="Z360" s="207"/>
    </row>
    <row r="361" spans="1:26" ht="23.25" outlineLevel="2" x14ac:dyDescent="0.3">
      <c r="A361" s="120" t="s">
        <v>750</v>
      </c>
      <c r="B361" s="198"/>
      <c r="C361" s="85" t="s">
        <v>464</v>
      </c>
      <c r="D361" s="78" t="s">
        <v>21</v>
      </c>
      <c r="E361" s="78">
        <v>15</v>
      </c>
      <c r="F361" s="78">
        <v>15</v>
      </c>
      <c r="G361" s="198"/>
      <c r="H361" s="198"/>
      <c r="I361" s="124">
        <v>8581.9500000000007</v>
      </c>
      <c r="J361" s="124">
        <v>8581.9500000000007</v>
      </c>
      <c r="K361" s="63" t="s">
        <v>45</v>
      </c>
      <c r="L361" s="63" t="s">
        <v>45</v>
      </c>
      <c r="M361" s="109"/>
      <c r="N361" s="144">
        <v>8581.9500000000007</v>
      </c>
      <c r="O361" s="63" t="s">
        <v>45</v>
      </c>
      <c r="P361" s="63" t="s">
        <v>45</v>
      </c>
      <c r="Q361" s="109" t="s">
        <v>45</v>
      </c>
      <c r="R361" s="109" t="s">
        <v>45</v>
      </c>
      <c r="S361" s="109" t="s">
        <v>45</v>
      </c>
      <c r="T361" s="109" t="s">
        <v>45</v>
      </c>
      <c r="U361" s="109" t="s">
        <v>45</v>
      </c>
      <c r="V361" s="109" t="s">
        <v>45</v>
      </c>
      <c r="W361" s="109" t="s">
        <v>45</v>
      </c>
      <c r="X361" s="109" t="s">
        <v>45</v>
      </c>
      <c r="Y361" s="207"/>
      <c r="Z361" s="207"/>
    </row>
    <row r="362" spans="1:26" ht="23.25" outlineLevel="2" x14ac:dyDescent="0.3">
      <c r="A362" s="120" t="s">
        <v>751</v>
      </c>
      <c r="B362" s="198"/>
      <c r="C362" s="85" t="s">
        <v>465</v>
      </c>
      <c r="D362" s="78" t="s">
        <v>21</v>
      </c>
      <c r="E362" s="78">
        <v>1</v>
      </c>
      <c r="F362" s="78">
        <v>1</v>
      </c>
      <c r="G362" s="198"/>
      <c r="H362" s="198"/>
      <c r="I362" s="124">
        <v>770</v>
      </c>
      <c r="J362" s="124">
        <v>770</v>
      </c>
      <c r="K362" s="63" t="s">
        <v>45</v>
      </c>
      <c r="L362" s="63" t="s">
        <v>45</v>
      </c>
      <c r="M362" s="109"/>
      <c r="N362" s="144">
        <v>770</v>
      </c>
      <c r="O362" s="63" t="s">
        <v>45</v>
      </c>
      <c r="P362" s="63" t="s">
        <v>45</v>
      </c>
      <c r="Q362" s="109" t="s">
        <v>45</v>
      </c>
      <c r="R362" s="109" t="s">
        <v>45</v>
      </c>
      <c r="S362" s="109" t="s">
        <v>45</v>
      </c>
      <c r="T362" s="109" t="s">
        <v>45</v>
      </c>
      <c r="U362" s="109" t="s">
        <v>45</v>
      </c>
      <c r="V362" s="109" t="s">
        <v>45</v>
      </c>
      <c r="W362" s="109" t="s">
        <v>45</v>
      </c>
      <c r="X362" s="109" t="s">
        <v>45</v>
      </c>
      <c r="Y362" s="207"/>
      <c r="Z362" s="207"/>
    </row>
    <row r="363" spans="1:26" ht="23.25" outlineLevel="2" x14ac:dyDescent="0.3">
      <c r="A363" s="120" t="s">
        <v>752</v>
      </c>
      <c r="B363" s="198"/>
      <c r="C363" s="85" t="s">
        <v>466</v>
      </c>
      <c r="D363" s="78" t="s">
        <v>21</v>
      </c>
      <c r="E363" s="78">
        <v>1</v>
      </c>
      <c r="F363" s="78">
        <v>1</v>
      </c>
      <c r="G363" s="198"/>
      <c r="H363" s="198"/>
      <c r="I363" s="124">
        <v>691</v>
      </c>
      <c r="J363" s="124">
        <v>691</v>
      </c>
      <c r="K363" s="63" t="s">
        <v>45</v>
      </c>
      <c r="L363" s="63" t="s">
        <v>45</v>
      </c>
      <c r="M363" s="109"/>
      <c r="N363" s="144">
        <v>691</v>
      </c>
      <c r="O363" s="63" t="s">
        <v>45</v>
      </c>
      <c r="P363" s="63" t="s">
        <v>45</v>
      </c>
      <c r="Q363" s="109" t="s">
        <v>45</v>
      </c>
      <c r="R363" s="109" t="s">
        <v>45</v>
      </c>
      <c r="S363" s="109" t="s">
        <v>45</v>
      </c>
      <c r="T363" s="109" t="s">
        <v>45</v>
      </c>
      <c r="U363" s="109" t="s">
        <v>45</v>
      </c>
      <c r="V363" s="109" t="s">
        <v>45</v>
      </c>
      <c r="W363" s="109" t="s">
        <v>45</v>
      </c>
      <c r="X363" s="109" t="s">
        <v>45</v>
      </c>
      <c r="Y363" s="207"/>
      <c r="Z363" s="207"/>
    </row>
    <row r="364" spans="1:26" ht="23.25" outlineLevel="2" x14ac:dyDescent="0.3">
      <c r="A364" s="120" t="s">
        <v>753</v>
      </c>
      <c r="B364" s="198"/>
      <c r="C364" s="85" t="s">
        <v>467</v>
      </c>
      <c r="D364" s="78" t="s">
        <v>21</v>
      </c>
      <c r="E364" s="78">
        <v>24</v>
      </c>
      <c r="F364" s="78">
        <v>24</v>
      </c>
      <c r="G364" s="198"/>
      <c r="H364" s="198"/>
      <c r="I364" s="124">
        <v>7890.8879999999999</v>
      </c>
      <c r="J364" s="124">
        <v>7890.8879999999999</v>
      </c>
      <c r="K364" s="63" t="s">
        <v>45</v>
      </c>
      <c r="L364" s="63" t="s">
        <v>45</v>
      </c>
      <c r="M364" s="109"/>
      <c r="N364" s="144">
        <v>7890.8879999999999</v>
      </c>
      <c r="O364" s="63" t="s">
        <v>45</v>
      </c>
      <c r="P364" s="63" t="s">
        <v>45</v>
      </c>
      <c r="Q364" s="109" t="s">
        <v>45</v>
      </c>
      <c r="R364" s="109" t="s">
        <v>45</v>
      </c>
      <c r="S364" s="109" t="s">
        <v>45</v>
      </c>
      <c r="T364" s="109" t="s">
        <v>45</v>
      </c>
      <c r="U364" s="109" t="s">
        <v>45</v>
      </c>
      <c r="V364" s="109" t="s">
        <v>45</v>
      </c>
      <c r="W364" s="109" t="s">
        <v>45</v>
      </c>
      <c r="X364" s="109" t="s">
        <v>45</v>
      </c>
      <c r="Y364" s="207"/>
      <c r="Z364" s="207"/>
    </row>
    <row r="365" spans="1:26" ht="23.25" outlineLevel="2" x14ac:dyDescent="0.3">
      <c r="A365" s="120" t="s">
        <v>754</v>
      </c>
      <c r="B365" s="198"/>
      <c r="C365" s="85" t="s">
        <v>468</v>
      </c>
      <c r="D365" s="78" t="s">
        <v>21</v>
      </c>
      <c r="E365" s="78">
        <v>1</v>
      </c>
      <c r="F365" s="78">
        <v>1</v>
      </c>
      <c r="G365" s="198"/>
      <c r="H365" s="198"/>
      <c r="I365" s="124">
        <v>94750</v>
      </c>
      <c r="J365" s="124">
        <v>94750</v>
      </c>
      <c r="K365" s="63" t="s">
        <v>45</v>
      </c>
      <c r="L365" s="63" t="s">
        <v>45</v>
      </c>
      <c r="M365" s="109"/>
      <c r="N365" s="144">
        <v>94750</v>
      </c>
      <c r="O365" s="63" t="s">
        <v>45</v>
      </c>
      <c r="P365" s="63" t="s">
        <v>45</v>
      </c>
      <c r="Q365" s="109" t="s">
        <v>45</v>
      </c>
      <c r="R365" s="109" t="s">
        <v>45</v>
      </c>
      <c r="S365" s="109" t="s">
        <v>45</v>
      </c>
      <c r="T365" s="109" t="s">
        <v>45</v>
      </c>
      <c r="U365" s="109" t="s">
        <v>45</v>
      </c>
      <c r="V365" s="109" t="s">
        <v>45</v>
      </c>
      <c r="W365" s="109" t="s">
        <v>45</v>
      </c>
      <c r="X365" s="109" t="s">
        <v>45</v>
      </c>
      <c r="Y365" s="207"/>
      <c r="Z365" s="207"/>
    </row>
    <row r="366" spans="1:26" ht="46.5" outlineLevel="2" x14ac:dyDescent="0.3">
      <c r="A366" s="120" t="s">
        <v>755</v>
      </c>
      <c r="B366" s="198"/>
      <c r="C366" s="85" t="s">
        <v>469</v>
      </c>
      <c r="D366" s="78" t="s">
        <v>21</v>
      </c>
      <c r="E366" s="78">
        <v>4</v>
      </c>
      <c r="F366" s="78">
        <v>4</v>
      </c>
      <c r="G366" s="198"/>
      <c r="H366" s="198"/>
      <c r="I366" s="124">
        <v>16900</v>
      </c>
      <c r="J366" s="124">
        <v>16900</v>
      </c>
      <c r="K366" s="63" t="s">
        <v>45</v>
      </c>
      <c r="L366" s="63" t="s">
        <v>45</v>
      </c>
      <c r="M366" s="109"/>
      <c r="N366" s="144">
        <v>16900</v>
      </c>
      <c r="O366" s="63" t="s">
        <v>45</v>
      </c>
      <c r="P366" s="63" t="s">
        <v>45</v>
      </c>
      <c r="Q366" s="109" t="s">
        <v>45</v>
      </c>
      <c r="R366" s="109" t="s">
        <v>45</v>
      </c>
      <c r="S366" s="109" t="s">
        <v>45</v>
      </c>
      <c r="T366" s="109" t="s">
        <v>45</v>
      </c>
      <c r="U366" s="109" t="s">
        <v>45</v>
      </c>
      <c r="V366" s="109" t="s">
        <v>45</v>
      </c>
      <c r="W366" s="109" t="s">
        <v>45</v>
      </c>
      <c r="X366" s="109" t="s">
        <v>45</v>
      </c>
      <c r="Y366" s="207"/>
      <c r="Z366" s="207"/>
    </row>
    <row r="367" spans="1:26" ht="23.25" outlineLevel="2" x14ac:dyDescent="0.3">
      <c r="A367" s="120" t="s">
        <v>756</v>
      </c>
      <c r="B367" s="198"/>
      <c r="C367" s="85" t="s">
        <v>470</v>
      </c>
      <c r="D367" s="78" t="s">
        <v>21</v>
      </c>
      <c r="E367" s="78">
        <v>1</v>
      </c>
      <c r="F367" s="78">
        <v>1</v>
      </c>
      <c r="G367" s="198"/>
      <c r="H367" s="198"/>
      <c r="I367" s="124">
        <v>48655.5</v>
      </c>
      <c r="J367" s="124">
        <v>48655.5</v>
      </c>
      <c r="K367" s="63" t="s">
        <v>45</v>
      </c>
      <c r="L367" s="63" t="s">
        <v>45</v>
      </c>
      <c r="M367" s="109"/>
      <c r="N367" s="144">
        <v>48655.5</v>
      </c>
      <c r="O367" s="63" t="s">
        <v>45</v>
      </c>
      <c r="P367" s="63" t="s">
        <v>45</v>
      </c>
      <c r="Q367" s="109" t="s">
        <v>45</v>
      </c>
      <c r="R367" s="109" t="s">
        <v>45</v>
      </c>
      <c r="S367" s="109" t="s">
        <v>45</v>
      </c>
      <c r="T367" s="109" t="s">
        <v>45</v>
      </c>
      <c r="U367" s="109" t="s">
        <v>45</v>
      </c>
      <c r="V367" s="109" t="s">
        <v>45</v>
      </c>
      <c r="W367" s="109" t="s">
        <v>45</v>
      </c>
      <c r="X367" s="109" t="s">
        <v>45</v>
      </c>
      <c r="Y367" s="207"/>
      <c r="Z367" s="207"/>
    </row>
    <row r="368" spans="1:26" ht="23.25" outlineLevel="2" x14ac:dyDescent="0.3">
      <c r="A368" s="120" t="s">
        <v>757</v>
      </c>
      <c r="B368" s="198"/>
      <c r="C368" s="85" t="s">
        <v>471</v>
      </c>
      <c r="D368" s="78" t="s">
        <v>21</v>
      </c>
      <c r="E368" s="78">
        <v>1</v>
      </c>
      <c r="F368" s="78">
        <v>1</v>
      </c>
      <c r="G368" s="198"/>
      <c r="H368" s="198"/>
      <c r="I368" s="124">
        <v>21420</v>
      </c>
      <c r="J368" s="124">
        <v>21420</v>
      </c>
      <c r="K368" s="63" t="s">
        <v>45</v>
      </c>
      <c r="L368" s="63" t="s">
        <v>45</v>
      </c>
      <c r="M368" s="109"/>
      <c r="N368" s="144">
        <v>21420</v>
      </c>
      <c r="O368" s="63" t="s">
        <v>45</v>
      </c>
      <c r="P368" s="63" t="s">
        <v>45</v>
      </c>
      <c r="Q368" s="109" t="s">
        <v>45</v>
      </c>
      <c r="R368" s="109" t="s">
        <v>45</v>
      </c>
      <c r="S368" s="109" t="s">
        <v>45</v>
      </c>
      <c r="T368" s="109" t="s">
        <v>45</v>
      </c>
      <c r="U368" s="109" t="s">
        <v>45</v>
      </c>
      <c r="V368" s="109" t="s">
        <v>45</v>
      </c>
      <c r="W368" s="109" t="s">
        <v>45</v>
      </c>
      <c r="X368" s="109" t="s">
        <v>45</v>
      </c>
      <c r="Y368" s="207"/>
      <c r="Z368" s="207"/>
    </row>
    <row r="369" spans="1:26" ht="23.25" outlineLevel="2" x14ac:dyDescent="0.3">
      <c r="A369" s="120" t="s">
        <v>758</v>
      </c>
      <c r="B369" s="198"/>
      <c r="C369" s="85" t="s">
        <v>472</v>
      </c>
      <c r="D369" s="78" t="s">
        <v>21</v>
      </c>
      <c r="E369" s="78">
        <v>1</v>
      </c>
      <c r="F369" s="78">
        <v>1</v>
      </c>
      <c r="G369" s="198"/>
      <c r="H369" s="198"/>
      <c r="I369" s="124">
        <v>5350</v>
      </c>
      <c r="J369" s="124">
        <v>5350</v>
      </c>
      <c r="K369" s="63" t="s">
        <v>45</v>
      </c>
      <c r="L369" s="63" t="s">
        <v>45</v>
      </c>
      <c r="M369" s="109"/>
      <c r="N369" s="144">
        <v>5350</v>
      </c>
      <c r="O369" s="63" t="s">
        <v>45</v>
      </c>
      <c r="P369" s="63" t="s">
        <v>45</v>
      </c>
      <c r="Q369" s="109" t="s">
        <v>45</v>
      </c>
      <c r="R369" s="109" t="s">
        <v>45</v>
      </c>
      <c r="S369" s="109" t="s">
        <v>45</v>
      </c>
      <c r="T369" s="109" t="s">
        <v>45</v>
      </c>
      <c r="U369" s="109" t="s">
        <v>45</v>
      </c>
      <c r="V369" s="109" t="s">
        <v>45</v>
      </c>
      <c r="W369" s="109" t="s">
        <v>45</v>
      </c>
      <c r="X369" s="109" t="s">
        <v>45</v>
      </c>
      <c r="Y369" s="207"/>
      <c r="Z369" s="207"/>
    </row>
    <row r="370" spans="1:26" ht="23.25" outlineLevel="2" x14ac:dyDescent="0.3">
      <c r="A370" s="120" t="s">
        <v>759</v>
      </c>
      <c r="B370" s="198"/>
      <c r="C370" s="85" t="s">
        <v>473</v>
      </c>
      <c r="D370" s="78" t="s">
        <v>21</v>
      </c>
      <c r="E370" s="78">
        <v>20</v>
      </c>
      <c r="F370" s="78">
        <v>20</v>
      </c>
      <c r="G370" s="198"/>
      <c r="H370" s="198"/>
      <c r="I370" s="124">
        <v>1500</v>
      </c>
      <c r="J370" s="124">
        <v>1500</v>
      </c>
      <c r="K370" s="63" t="s">
        <v>45</v>
      </c>
      <c r="L370" s="63" t="s">
        <v>45</v>
      </c>
      <c r="M370" s="109"/>
      <c r="N370" s="144">
        <v>1500</v>
      </c>
      <c r="O370" s="63" t="s">
        <v>45</v>
      </c>
      <c r="P370" s="63" t="s">
        <v>45</v>
      </c>
      <c r="Q370" s="109" t="s">
        <v>45</v>
      </c>
      <c r="R370" s="109" t="s">
        <v>45</v>
      </c>
      <c r="S370" s="109" t="s">
        <v>45</v>
      </c>
      <c r="T370" s="109" t="s">
        <v>45</v>
      </c>
      <c r="U370" s="109" t="s">
        <v>45</v>
      </c>
      <c r="V370" s="109" t="s">
        <v>45</v>
      </c>
      <c r="W370" s="109" t="s">
        <v>45</v>
      </c>
      <c r="X370" s="109" t="s">
        <v>45</v>
      </c>
      <c r="Y370" s="207"/>
      <c r="Z370" s="207"/>
    </row>
    <row r="371" spans="1:26" ht="23.25" outlineLevel="2" x14ac:dyDescent="0.3">
      <c r="A371" s="120" t="s">
        <v>760</v>
      </c>
      <c r="B371" s="198"/>
      <c r="C371" s="85" t="s">
        <v>474</v>
      </c>
      <c r="D371" s="78" t="s">
        <v>21</v>
      </c>
      <c r="E371" s="78">
        <v>15</v>
      </c>
      <c r="F371" s="78">
        <v>15</v>
      </c>
      <c r="G371" s="198"/>
      <c r="H371" s="198"/>
      <c r="I371" s="124">
        <v>6450</v>
      </c>
      <c r="J371" s="124">
        <v>6450</v>
      </c>
      <c r="K371" s="63" t="s">
        <v>45</v>
      </c>
      <c r="L371" s="63" t="s">
        <v>45</v>
      </c>
      <c r="M371" s="109"/>
      <c r="N371" s="144">
        <v>6450</v>
      </c>
      <c r="O371" s="63" t="s">
        <v>45</v>
      </c>
      <c r="P371" s="63" t="s">
        <v>45</v>
      </c>
      <c r="Q371" s="109" t="s">
        <v>45</v>
      </c>
      <c r="R371" s="109" t="s">
        <v>45</v>
      </c>
      <c r="S371" s="109" t="s">
        <v>45</v>
      </c>
      <c r="T371" s="109" t="s">
        <v>45</v>
      </c>
      <c r="U371" s="109" t="s">
        <v>45</v>
      </c>
      <c r="V371" s="109" t="s">
        <v>45</v>
      </c>
      <c r="W371" s="109" t="s">
        <v>45</v>
      </c>
      <c r="X371" s="109" t="s">
        <v>45</v>
      </c>
      <c r="Y371" s="207"/>
      <c r="Z371" s="207"/>
    </row>
    <row r="372" spans="1:26" ht="23.25" outlineLevel="2" x14ac:dyDescent="0.3">
      <c r="A372" s="120" t="s">
        <v>761</v>
      </c>
      <c r="B372" s="198"/>
      <c r="C372" s="85" t="s">
        <v>475</v>
      </c>
      <c r="D372" s="78" t="s">
        <v>21</v>
      </c>
      <c r="E372" s="78">
        <v>5</v>
      </c>
      <c r="F372" s="78">
        <v>5</v>
      </c>
      <c r="G372" s="198"/>
      <c r="H372" s="198"/>
      <c r="I372" s="124">
        <v>3606.25</v>
      </c>
      <c r="J372" s="124">
        <v>3606.25</v>
      </c>
      <c r="K372" s="63" t="s">
        <v>45</v>
      </c>
      <c r="L372" s="63" t="s">
        <v>45</v>
      </c>
      <c r="M372" s="109"/>
      <c r="N372" s="144">
        <v>3606.25</v>
      </c>
      <c r="O372" s="63" t="s">
        <v>45</v>
      </c>
      <c r="P372" s="63" t="s">
        <v>45</v>
      </c>
      <c r="Q372" s="109" t="s">
        <v>45</v>
      </c>
      <c r="R372" s="109" t="s">
        <v>45</v>
      </c>
      <c r="S372" s="109" t="s">
        <v>45</v>
      </c>
      <c r="T372" s="109" t="s">
        <v>45</v>
      </c>
      <c r="U372" s="109" t="s">
        <v>45</v>
      </c>
      <c r="V372" s="109" t="s">
        <v>45</v>
      </c>
      <c r="W372" s="109" t="s">
        <v>45</v>
      </c>
      <c r="X372" s="109" t="s">
        <v>45</v>
      </c>
      <c r="Y372" s="207"/>
      <c r="Z372" s="207"/>
    </row>
    <row r="373" spans="1:26" ht="23.25" outlineLevel="2" x14ac:dyDescent="0.3">
      <c r="A373" s="120" t="s">
        <v>762</v>
      </c>
      <c r="B373" s="198"/>
      <c r="C373" s="85" t="s">
        <v>476</v>
      </c>
      <c r="D373" s="78" t="s">
        <v>21</v>
      </c>
      <c r="E373" s="78">
        <v>1</v>
      </c>
      <c r="F373" s="78">
        <v>1</v>
      </c>
      <c r="G373" s="198"/>
      <c r="H373" s="198"/>
      <c r="I373" s="124">
        <v>5732.85</v>
      </c>
      <c r="J373" s="124">
        <v>5732.85</v>
      </c>
      <c r="K373" s="63" t="s">
        <v>45</v>
      </c>
      <c r="L373" s="63" t="s">
        <v>45</v>
      </c>
      <c r="M373" s="109"/>
      <c r="N373" s="144">
        <v>5732.85</v>
      </c>
      <c r="O373" s="63" t="s">
        <v>45</v>
      </c>
      <c r="P373" s="63" t="s">
        <v>45</v>
      </c>
      <c r="Q373" s="109" t="s">
        <v>45</v>
      </c>
      <c r="R373" s="109" t="s">
        <v>45</v>
      </c>
      <c r="S373" s="109" t="s">
        <v>45</v>
      </c>
      <c r="T373" s="109" t="s">
        <v>45</v>
      </c>
      <c r="U373" s="109" t="s">
        <v>45</v>
      </c>
      <c r="V373" s="109" t="s">
        <v>45</v>
      </c>
      <c r="W373" s="109" t="s">
        <v>45</v>
      </c>
      <c r="X373" s="109" t="s">
        <v>45</v>
      </c>
      <c r="Y373" s="207"/>
      <c r="Z373" s="207"/>
    </row>
    <row r="374" spans="1:26" ht="23.25" outlineLevel="2" x14ac:dyDescent="0.3">
      <c r="A374" s="120" t="s">
        <v>763</v>
      </c>
      <c r="B374" s="198"/>
      <c r="C374" s="85" t="s">
        <v>477</v>
      </c>
      <c r="D374" s="78" t="s">
        <v>21</v>
      </c>
      <c r="E374" s="78">
        <v>10</v>
      </c>
      <c r="F374" s="78">
        <v>10</v>
      </c>
      <c r="G374" s="198"/>
      <c r="H374" s="198"/>
      <c r="I374" s="124">
        <v>1966.85</v>
      </c>
      <c r="J374" s="124">
        <v>1966.85</v>
      </c>
      <c r="K374" s="63" t="s">
        <v>45</v>
      </c>
      <c r="L374" s="63" t="s">
        <v>45</v>
      </c>
      <c r="M374" s="109"/>
      <c r="N374" s="144">
        <v>1966.85</v>
      </c>
      <c r="O374" s="63" t="s">
        <v>45</v>
      </c>
      <c r="P374" s="63" t="s">
        <v>45</v>
      </c>
      <c r="Q374" s="109" t="s">
        <v>45</v>
      </c>
      <c r="R374" s="109" t="s">
        <v>45</v>
      </c>
      <c r="S374" s="109" t="s">
        <v>45</v>
      </c>
      <c r="T374" s="109" t="s">
        <v>45</v>
      </c>
      <c r="U374" s="109" t="s">
        <v>45</v>
      </c>
      <c r="V374" s="109" t="s">
        <v>45</v>
      </c>
      <c r="W374" s="109" t="s">
        <v>45</v>
      </c>
      <c r="X374" s="109" t="s">
        <v>45</v>
      </c>
      <c r="Y374" s="207"/>
      <c r="Z374" s="207"/>
    </row>
    <row r="375" spans="1:26" ht="23.25" outlineLevel="2" x14ac:dyDescent="0.3">
      <c r="A375" s="120" t="s">
        <v>764</v>
      </c>
      <c r="B375" s="198"/>
      <c r="C375" s="85" t="s">
        <v>478</v>
      </c>
      <c r="D375" s="78" t="s">
        <v>21</v>
      </c>
      <c r="E375" s="78">
        <v>25</v>
      </c>
      <c r="F375" s="78">
        <v>25</v>
      </c>
      <c r="G375" s="198"/>
      <c r="H375" s="198"/>
      <c r="I375" s="124">
        <v>3762.5</v>
      </c>
      <c r="J375" s="124">
        <v>3762.5</v>
      </c>
      <c r="K375" s="63" t="s">
        <v>45</v>
      </c>
      <c r="L375" s="63" t="s">
        <v>45</v>
      </c>
      <c r="M375" s="109"/>
      <c r="N375" s="144">
        <v>3762.5</v>
      </c>
      <c r="O375" s="63" t="s">
        <v>45</v>
      </c>
      <c r="P375" s="63" t="s">
        <v>45</v>
      </c>
      <c r="Q375" s="109" t="s">
        <v>45</v>
      </c>
      <c r="R375" s="109" t="s">
        <v>45</v>
      </c>
      <c r="S375" s="109" t="s">
        <v>45</v>
      </c>
      <c r="T375" s="109" t="s">
        <v>45</v>
      </c>
      <c r="U375" s="109" t="s">
        <v>45</v>
      </c>
      <c r="V375" s="109" t="s">
        <v>45</v>
      </c>
      <c r="W375" s="109" t="s">
        <v>45</v>
      </c>
      <c r="X375" s="109" t="s">
        <v>45</v>
      </c>
      <c r="Y375" s="207"/>
      <c r="Z375" s="207"/>
    </row>
    <row r="376" spans="1:26" ht="23.25" outlineLevel="2" x14ac:dyDescent="0.3">
      <c r="A376" s="120" t="s">
        <v>765</v>
      </c>
      <c r="B376" s="198"/>
      <c r="C376" s="85" t="s">
        <v>479</v>
      </c>
      <c r="D376" s="78" t="s">
        <v>21</v>
      </c>
      <c r="E376" s="78">
        <v>1</v>
      </c>
      <c r="F376" s="78">
        <v>1</v>
      </c>
      <c r="G376" s="198"/>
      <c r="H376" s="198"/>
      <c r="I376" s="124">
        <v>203.5</v>
      </c>
      <c r="J376" s="124">
        <v>203.5</v>
      </c>
      <c r="K376" s="63" t="s">
        <v>45</v>
      </c>
      <c r="L376" s="63" t="s">
        <v>45</v>
      </c>
      <c r="M376" s="109"/>
      <c r="N376" s="144">
        <v>203.5</v>
      </c>
      <c r="O376" s="63" t="s">
        <v>45</v>
      </c>
      <c r="P376" s="63" t="s">
        <v>45</v>
      </c>
      <c r="Q376" s="109" t="s">
        <v>45</v>
      </c>
      <c r="R376" s="109" t="s">
        <v>45</v>
      </c>
      <c r="S376" s="109" t="s">
        <v>45</v>
      </c>
      <c r="T376" s="109" t="s">
        <v>45</v>
      </c>
      <c r="U376" s="109" t="s">
        <v>45</v>
      </c>
      <c r="V376" s="109" t="s">
        <v>45</v>
      </c>
      <c r="W376" s="109" t="s">
        <v>45</v>
      </c>
      <c r="X376" s="109" t="s">
        <v>45</v>
      </c>
      <c r="Y376" s="207"/>
      <c r="Z376" s="207"/>
    </row>
    <row r="377" spans="1:26" ht="23.25" outlineLevel="2" x14ac:dyDescent="0.3">
      <c r="A377" s="120" t="s">
        <v>766</v>
      </c>
      <c r="B377" s="198"/>
      <c r="C377" s="85" t="s">
        <v>480</v>
      </c>
      <c r="D377" s="78" t="s">
        <v>21</v>
      </c>
      <c r="E377" s="78">
        <v>20</v>
      </c>
      <c r="F377" s="78">
        <v>20</v>
      </c>
      <c r="G377" s="198"/>
      <c r="H377" s="198"/>
      <c r="I377" s="124">
        <v>500</v>
      </c>
      <c r="J377" s="124">
        <v>500</v>
      </c>
      <c r="K377" s="63" t="s">
        <v>45</v>
      </c>
      <c r="L377" s="63" t="s">
        <v>45</v>
      </c>
      <c r="M377" s="109"/>
      <c r="N377" s="144">
        <v>500</v>
      </c>
      <c r="O377" s="63" t="s">
        <v>45</v>
      </c>
      <c r="P377" s="63" t="s">
        <v>45</v>
      </c>
      <c r="Q377" s="109" t="s">
        <v>45</v>
      </c>
      <c r="R377" s="109" t="s">
        <v>45</v>
      </c>
      <c r="S377" s="109" t="s">
        <v>45</v>
      </c>
      <c r="T377" s="109" t="s">
        <v>45</v>
      </c>
      <c r="U377" s="109" t="s">
        <v>45</v>
      </c>
      <c r="V377" s="109" t="s">
        <v>45</v>
      </c>
      <c r="W377" s="109" t="s">
        <v>45</v>
      </c>
      <c r="X377" s="109" t="s">
        <v>45</v>
      </c>
      <c r="Y377" s="207"/>
      <c r="Z377" s="207"/>
    </row>
    <row r="378" spans="1:26" ht="23.25" outlineLevel="2" x14ac:dyDescent="0.3">
      <c r="A378" s="120" t="s">
        <v>767</v>
      </c>
      <c r="B378" s="198"/>
      <c r="C378" s="85" t="s">
        <v>481</v>
      </c>
      <c r="D378" s="78" t="s">
        <v>21</v>
      </c>
      <c r="E378" s="78">
        <v>9</v>
      </c>
      <c r="F378" s="78">
        <v>9</v>
      </c>
      <c r="G378" s="198"/>
      <c r="H378" s="198"/>
      <c r="I378" s="124">
        <v>33030</v>
      </c>
      <c r="J378" s="124">
        <v>33030</v>
      </c>
      <c r="K378" s="63" t="s">
        <v>45</v>
      </c>
      <c r="L378" s="63" t="s">
        <v>45</v>
      </c>
      <c r="M378" s="109"/>
      <c r="N378" s="144">
        <v>33030</v>
      </c>
      <c r="O378" s="63" t="s">
        <v>45</v>
      </c>
      <c r="P378" s="63" t="s">
        <v>45</v>
      </c>
      <c r="Q378" s="109" t="s">
        <v>45</v>
      </c>
      <c r="R378" s="109" t="s">
        <v>45</v>
      </c>
      <c r="S378" s="109" t="s">
        <v>45</v>
      </c>
      <c r="T378" s="109" t="s">
        <v>45</v>
      </c>
      <c r="U378" s="109" t="s">
        <v>45</v>
      </c>
      <c r="V378" s="109" t="s">
        <v>45</v>
      </c>
      <c r="W378" s="109" t="s">
        <v>45</v>
      </c>
      <c r="X378" s="109" t="s">
        <v>45</v>
      </c>
      <c r="Y378" s="207"/>
      <c r="Z378" s="207"/>
    </row>
    <row r="379" spans="1:26" ht="23.25" outlineLevel="2" x14ac:dyDescent="0.3">
      <c r="A379" s="120" t="s">
        <v>768</v>
      </c>
      <c r="B379" s="198"/>
      <c r="C379" s="85" t="s">
        <v>482</v>
      </c>
      <c r="D379" s="78" t="s">
        <v>21</v>
      </c>
      <c r="E379" s="78">
        <v>1</v>
      </c>
      <c r="F379" s="78">
        <v>1</v>
      </c>
      <c r="G379" s="198"/>
      <c r="H379" s="198"/>
      <c r="I379" s="124">
        <v>24120</v>
      </c>
      <c r="J379" s="124">
        <v>24120</v>
      </c>
      <c r="K379" s="63" t="s">
        <v>45</v>
      </c>
      <c r="L379" s="63" t="s">
        <v>45</v>
      </c>
      <c r="M379" s="109"/>
      <c r="N379" s="144">
        <v>24120</v>
      </c>
      <c r="O379" s="63" t="s">
        <v>45</v>
      </c>
      <c r="P379" s="63" t="s">
        <v>45</v>
      </c>
      <c r="Q379" s="109" t="s">
        <v>45</v>
      </c>
      <c r="R379" s="109" t="s">
        <v>45</v>
      </c>
      <c r="S379" s="109" t="s">
        <v>45</v>
      </c>
      <c r="T379" s="109" t="s">
        <v>45</v>
      </c>
      <c r="U379" s="109" t="s">
        <v>45</v>
      </c>
      <c r="V379" s="109" t="s">
        <v>45</v>
      </c>
      <c r="W379" s="109" t="s">
        <v>45</v>
      </c>
      <c r="X379" s="109" t="s">
        <v>45</v>
      </c>
      <c r="Y379" s="207"/>
      <c r="Z379" s="207"/>
    </row>
    <row r="380" spans="1:26" ht="23.25" outlineLevel="2" x14ac:dyDescent="0.3">
      <c r="A380" s="120" t="s">
        <v>769</v>
      </c>
      <c r="B380" s="198"/>
      <c r="C380" s="85" t="s">
        <v>483</v>
      </c>
      <c r="D380" s="78" t="s">
        <v>21</v>
      </c>
      <c r="E380" s="78">
        <v>2</v>
      </c>
      <c r="F380" s="78">
        <v>2</v>
      </c>
      <c r="G380" s="198"/>
      <c r="H380" s="198"/>
      <c r="I380" s="124">
        <v>4290</v>
      </c>
      <c r="J380" s="124">
        <v>4290</v>
      </c>
      <c r="K380" s="63" t="s">
        <v>45</v>
      </c>
      <c r="L380" s="63" t="s">
        <v>45</v>
      </c>
      <c r="M380" s="109"/>
      <c r="N380" s="144">
        <v>4290</v>
      </c>
      <c r="O380" s="63" t="s">
        <v>45</v>
      </c>
      <c r="P380" s="63" t="s">
        <v>45</v>
      </c>
      <c r="Q380" s="109" t="s">
        <v>45</v>
      </c>
      <c r="R380" s="109" t="s">
        <v>45</v>
      </c>
      <c r="S380" s="109" t="s">
        <v>45</v>
      </c>
      <c r="T380" s="109" t="s">
        <v>45</v>
      </c>
      <c r="U380" s="109" t="s">
        <v>45</v>
      </c>
      <c r="V380" s="109" t="s">
        <v>45</v>
      </c>
      <c r="W380" s="109" t="s">
        <v>45</v>
      </c>
      <c r="X380" s="109" t="s">
        <v>45</v>
      </c>
      <c r="Y380" s="207"/>
      <c r="Z380" s="207"/>
    </row>
    <row r="381" spans="1:26" ht="23.25" outlineLevel="2" x14ac:dyDescent="0.3">
      <c r="A381" s="120" t="s">
        <v>770</v>
      </c>
      <c r="B381" s="198"/>
      <c r="C381" s="85" t="s">
        <v>484</v>
      </c>
      <c r="D381" s="78" t="s">
        <v>21</v>
      </c>
      <c r="E381" s="78">
        <v>1</v>
      </c>
      <c r="F381" s="78">
        <v>1</v>
      </c>
      <c r="G381" s="198"/>
      <c r="H381" s="198"/>
      <c r="I381" s="124">
        <v>24770</v>
      </c>
      <c r="J381" s="124">
        <v>24770</v>
      </c>
      <c r="K381" s="63" t="s">
        <v>45</v>
      </c>
      <c r="L381" s="63" t="s">
        <v>45</v>
      </c>
      <c r="M381" s="109"/>
      <c r="N381" s="144">
        <v>24770</v>
      </c>
      <c r="O381" s="63" t="s">
        <v>45</v>
      </c>
      <c r="P381" s="63" t="s">
        <v>45</v>
      </c>
      <c r="Q381" s="109" t="s">
        <v>45</v>
      </c>
      <c r="R381" s="109" t="s">
        <v>45</v>
      </c>
      <c r="S381" s="109" t="s">
        <v>45</v>
      </c>
      <c r="T381" s="109" t="s">
        <v>45</v>
      </c>
      <c r="U381" s="109" t="s">
        <v>45</v>
      </c>
      <c r="V381" s="109" t="s">
        <v>45</v>
      </c>
      <c r="W381" s="109" t="s">
        <v>45</v>
      </c>
      <c r="X381" s="109" t="s">
        <v>45</v>
      </c>
      <c r="Y381" s="207"/>
      <c r="Z381" s="207"/>
    </row>
    <row r="382" spans="1:26" ht="46.5" outlineLevel="2" x14ac:dyDescent="0.3">
      <c r="A382" s="120" t="s">
        <v>771</v>
      </c>
      <c r="B382" s="198"/>
      <c r="C382" s="85" t="s">
        <v>485</v>
      </c>
      <c r="D382" s="78" t="s">
        <v>21</v>
      </c>
      <c r="E382" s="78">
        <v>2</v>
      </c>
      <c r="F382" s="78">
        <v>2</v>
      </c>
      <c r="G382" s="198"/>
      <c r="H382" s="198"/>
      <c r="I382" s="124">
        <v>360</v>
      </c>
      <c r="J382" s="124">
        <v>360</v>
      </c>
      <c r="K382" s="63" t="s">
        <v>45</v>
      </c>
      <c r="L382" s="63" t="s">
        <v>45</v>
      </c>
      <c r="M382" s="109"/>
      <c r="N382" s="144">
        <v>360</v>
      </c>
      <c r="O382" s="63" t="s">
        <v>45</v>
      </c>
      <c r="P382" s="63" t="s">
        <v>45</v>
      </c>
      <c r="Q382" s="109" t="s">
        <v>45</v>
      </c>
      <c r="R382" s="109" t="s">
        <v>45</v>
      </c>
      <c r="S382" s="109" t="s">
        <v>45</v>
      </c>
      <c r="T382" s="109" t="s">
        <v>45</v>
      </c>
      <c r="U382" s="109" t="s">
        <v>45</v>
      </c>
      <c r="V382" s="109" t="s">
        <v>45</v>
      </c>
      <c r="W382" s="109" t="s">
        <v>45</v>
      </c>
      <c r="X382" s="109" t="s">
        <v>45</v>
      </c>
      <c r="Y382" s="207"/>
      <c r="Z382" s="207"/>
    </row>
    <row r="383" spans="1:26" ht="23.25" outlineLevel="2" x14ac:dyDescent="0.3">
      <c r="A383" s="120" t="s">
        <v>772</v>
      </c>
      <c r="B383" s="198"/>
      <c r="C383" s="85" t="s">
        <v>486</v>
      </c>
      <c r="D383" s="78" t="s">
        <v>21</v>
      </c>
      <c r="E383" s="78">
        <v>1</v>
      </c>
      <c r="F383" s="78">
        <v>1</v>
      </c>
      <c r="G383" s="198"/>
      <c r="H383" s="198"/>
      <c r="I383" s="124">
        <v>22750</v>
      </c>
      <c r="J383" s="124">
        <v>22750</v>
      </c>
      <c r="K383" s="63" t="s">
        <v>45</v>
      </c>
      <c r="L383" s="63" t="s">
        <v>45</v>
      </c>
      <c r="M383" s="109"/>
      <c r="N383" s="144">
        <v>22750</v>
      </c>
      <c r="O383" s="63" t="s">
        <v>45</v>
      </c>
      <c r="P383" s="63" t="s">
        <v>45</v>
      </c>
      <c r="Q383" s="109" t="s">
        <v>45</v>
      </c>
      <c r="R383" s="109" t="s">
        <v>45</v>
      </c>
      <c r="S383" s="109" t="s">
        <v>45</v>
      </c>
      <c r="T383" s="109" t="s">
        <v>45</v>
      </c>
      <c r="U383" s="109" t="s">
        <v>45</v>
      </c>
      <c r="V383" s="109" t="s">
        <v>45</v>
      </c>
      <c r="W383" s="109" t="s">
        <v>45</v>
      </c>
      <c r="X383" s="109" t="s">
        <v>45</v>
      </c>
      <c r="Y383" s="207"/>
      <c r="Z383" s="207"/>
    </row>
    <row r="384" spans="1:26" ht="23.25" outlineLevel="2" x14ac:dyDescent="0.3">
      <c r="A384" s="120" t="s">
        <v>773</v>
      </c>
      <c r="B384" s="198"/>
      <c r="C384" s="85" t="s">
        <v>487</v>
      </c>
      <c r="D384" s="78" t="s">
        <v>21</v>
      </c>
      <c r="E384" s="78">
        <v>1</v>
      </c>
      <c r="F384" s="78">
        <v>1</v>
      </c>
      <c r="G384" s="198"/>
      <c r="H384" s="198"/>
      <c r="I384" s="124">
        <v>13000</v>
      </c>
      <c r="J384" s="124">
        <v>13000</v>
      </c>
      <c r="K384" s="63" t="s">
        <v>45</v>
      </c>
      <c r="L384" s="63" t="s">
        <v>45</v>
      </c>
      <c r="M384" s="109"/>
      <c r="N384" s="144">
        <v>13000</v>
      </c>
      <c r="O384" s="63" t="s">
        <v>45</v>
      </c>
      <c r="P384" s="63" t="s">
        <v>45</v>
      </c>
      <c r="Q384" s="109" t="s">
        <v>45</v>
      </c>
      <c r="R384" s="109" t="s">
        <v>45</v>
      </c>
      <c r="S384" s="109" t="s">
        <v>45</v>
      </c>
      <c r="T384" s="109" t="s">
        <v>45</v>
      </c>
      <c r="U384" s="109" t="s">
        <v>45</v>
      </c>
      <c r="V384" s="109" t="s">
        <v>45</v>
      </c>
      <c r="W384" s="109" t="s">
        <v>45</v>
      </c>
      <c r="X384" s="109" t="s">
        <v>45</v>
      </c>
      <c r="Y384" s="207"/>
      <c r="Z384" s="207"/>
    </row>
    <row r="385" spans="1:26" ht="23.25" outlineLevel="2" x14ac:dyDescent="0.3">
      <c r="A385" s="120" t="s">
        <v>774</v>
      </c>
      <c r="B385" s="198"/>
      <c r="C385" s="85" t="s">
        <v>488</v>
      </c>
      <c r="D385" s="78" t="s">
        <v>21</v>
      </c>
      <c r="E385" s="78">
        <v>20</v>
      </c>
      <c r="F385" s="78">
        <v>20</v>
      </c>
      <c r="G385" s="198"/>
      <c r="H385" s="198"/>
      <c r="I385" s="124">
        <v>21200</v>
      </c>
      <c r="J385" s="124">
        <v>21200</v>
      </c>
      <c r="K385" s="63" t="s">
        <v>45</v>
      </c>
      <c r="L385" s="63" t="s">
        <v>45</v>
      </c>
      <c r="M385" s="109"/>
      <c r="N385" s="144">
        <v>21200</v>
      </c>
      <c r="O385" s="63" t="s">
        <v>45</v>
      </c>
      <c r="P385" s="63" t="s">
        <v>45</v>
      </c>
      <c r="Q385" s="109" t="s">
        <v>45</v>
      </c>
      <c r="R385" s="109" t="s">
        <v>45</v>
      </c>
      <c r="S385" s="109" t="s">
        <v>45</v>
      </c>
      <c r="T385" s="109" t="s">
        <v>45</v>
      </c>
      <c r="U385" s="109" t="s">
        <v>45</v>
      </c>
      <c r="V385" s="109" t="s">
        <v>45</v>
      </c>
      <c r="W385" s="109" t="s">
        <v>45</v>
      </c>
      <c r="X385" s="109" t="s">
        <v>45</v>
      </c>
      <c r="Y385" s="207"/>
      <c r="Z385" s="207"/>
    </row>
    <row r="386" spans="1:26" ht="23.25" outlineLevel="2" x14ac:dyDescent="0.3">
      <c r="A386" s="120" t="s">
        <v>775</v>
      </c>
      <c r="B386" s="198"/>
      <c r="C386" s="85" t="s">
        <v>489</v>
      </c>
      <c r="D386" s="78" t="s">
        <v>21</v>
      </c>
      <c r="E386" s="78">
        <v>4</v>
      </c>
      <c r="F386" s="78">
        <v>4</v>
      </c>
      <c r="G386" s="198"/>
      <c r="H386" s="198"/>
      <c r="I386" s="124">
        <v>12800</v>
      </c>
      <c r="J386" s="124">
        <v>12800</v>
      </c>
      <c r="K386" s="63" t="s">
        <v>45</v>
      </c>
      <c r="L386" s="63" t="s">
        <v>45</v>
      </c>
      <c r="M386" s="109"/>
      <c r="N386" s="144">
        <v>12800</v>
      </c>
      <c r="O386" s="63" t="s">
        <v>45</v>
      </c>
      <c r="P386" s="63" t="s">
        <v>45</v>
      </c>
      <c r="Q386" s="109" t="s">
        <v>45</v>
      </c>
      <c r="R386" s="109" t="s">
        <v>45</v>
      </c>
      <c r="S386" s="109" t="s">
        <v>45</v>
      </c>
      <c r="T386" s="109" t="s">
        <v>45</v>
      </c>
      <c r="U386" s="109" t="s">
        <v>45</v>
      </c>
      <c r="V386" s="109" t="s">
        <v>45</v>
      </c>
      <c r="W386" s="109" t="s">
        <v>45</v>
      </c>
      <c r="X386" s="109" t="s">
        <v>45</v>
      </c>
      <c r="Y386" s="207"/>
      <c r="Z386" s="207"/>
    </row>
    <row r="387" spans="1:26" ht="23.25" outlineLevel="2" x14ac:dyDescent="0.3">
      <c r="A387" s="120" t="s">
        <v>776</v>
      </c>
      <c r="B387" s="198"/>
      <c r="C387" s="85" t="s">
        <v>490</v>
      </c>
      <c r="D387" s="78" t="s">
        <v>21</v>
      </c>
      <c r="E387" s="78">
        <v>4</v>
      </c>
      <c r="F387" s="78">
        <v>4</v>
      </c>
      <c r="G387" s="198"/>
      <c r="H387" s="198"/>
      <c r="I387" s="124">
        <v>4373.66</v>
      </c>
      <c r="J387" s="124">
        <v>4373.66</v>
      </c>
      <c r="K387" s="63" t="s">
        <v>45</v>
      </c>
      <c r="L387" s="63" t="s">
        <v>45</v>
      </c>
      <c r="M387" s="109"/>
      <c r="N387" s="144">
        <v>4373.66</v>
      </c>
      <c r="O387" s="63" t="s">
        <v>45</v>
      </c>
      <c r="P387" s="63" t="s">
        <v>45</v>
      </c>
      <c r="Q387" s="109" t="s">
        <v>45</v>
      </c>
      <c r="R387" s="109" t="s">
        <v>45</v>
      </c>
      <c r="S387" s="109" t="s">
        <v>45</v>
      </c>
      <c r="T387" s="109" t="s">
        <v>45</v>
      </c>
      <c r="U387" s="109" t="s">
        <v>45</v>
      </c>
      <c r="V387" s="109" t="s">
        <v>45</v>
      </c>
      <c r="W387" s="109" t="s">
        <v>45</v>
      </c>
      <c r="X387" s="109" t="s">
        <v>45</v>
      </c>
      <c r="Y387" s="207"/>
      <c r="Z387" s="207"/>
    </row>
    <row r="388" spans="1:26" ht="23.25" outlineLevel="2" x14ac:dyDescent="0.3">
      <c r="A388" s="120" t="s">
        <v>777</v>
      </c>
      <c r="B388" s="198"/>
      <c r="C388" s="85" t="s">
        <v>491</v>
      </c>
      <c r="D388" s="78" t="s">
        <v>21</v>
      </c>
      <c r="E388" s="78">
        <v>2</v>
      </c>
      <c r="F388" s="78">
        <v>2</v>
      </c>
      <c r="G388" s="198"/>
      <c r="H388" s="198"/>
      <c r="I388" s="124">
        <v>20640</v>
      </c>
      <c r="J388" s="124">
        <v>20640</v>
      </c>
      <c r="K388" s="63" t="s">
        <v>45</v>
      </c>
      <c r="L388" s="63" t="s">
        <v>45</v>
      </c>
      <c r="M388" s="109"/>
      <c r="N388" s="144">
        <v>20640</v>
      </c>
      <c r="O388" s="63" t="s">
        <v>45</v>
      </c>
      <c r="P388" s="63" t="s">
        <v>45</v>
      </c>
      <c r="Q388" s="109" t="s">
        <v>45</v>
      </c>
      <c r="R388" s="109" t="s">
        <v>45</v>
      </c>
      <c r="S388" s="109" t="s">
        <v>45</v>
      </c>
      <c r="T388" s="109" t="s">
        <v>45</v>
      </c>
      <c r="U388" s="109" t="s">
        <v>45</v>
      </c>
      <c r="V388" s="109" t="s">
        <v>45</v>
      </c>
      <c r="W388" s="109" t="s">
        <v>45</v>
      </c>
      <c r="X388" s="109" t="s">
        <v>45</v>
      </c>
      <c r="Y388" s="207"/>
      <c r="Z388" s="207"/>
    </row>
    <row r="389" spans="1:26" ht="23.25" outlineLevel="2" x14ac:dyDescent="0.3">
      <c r="A389" s="120" t="s">
        <v>778</v>
      </c>
      <c r="B389" s="198"/>
      <c r="C389" s="85" t="s">
        <v>492</v>
      </c>
      <c r="D389" s="78" t="s">
        <v>21</v>
      </c>
      <c r="E389" s="78">
        <v>1</v>
      </c>
      <c r="F389" s="78">
        <v>1</v>
      </c>
      <c r="G389" s="198"/>
      <c r="H389" s="198"/>
      <c r="I389" s="124">
        <v>103</v>
      </c>
      <c r="J389" s="124">
        <v>103</v>
      </c>
      <c r="K389" s="63" t="s">
        <v>45</v>
      </c>
      <c r="L389" s="63" t="s">
        <v>45</v>
      </c>
      <c r="M389" s="109"/>
      <c r="N389" s="144">
        <v>103</v>
      </c>
      <c r="O389" s="63" t="s">
        <v>45</v>
      </c>
      <c r="P389" s="63" t="s">
        <v>45</v>
      </c>
      <c r="Q389" s="109" t="s">
        <v>45</v>
      </c>
      <c r="R389" s="109" t="s">
        <v>45</v>
      </c>
      <c r="S389" s="109" t="s">
        <v>45</v>
      </c>
      <c r="T389" s="109" t="s">
        <v>45</v>
      </c>
      <c r="U389" s="109" t="s">
        <v>45</v>
      </c>
      <c r="V389" s="109" t="s">
        <v>45</v>
      </c>
      <c r="W389" s="109" t="s">
        <v>45</v>
      </c>
      <c r="X389" s="109" t="s">
        <v>45</v>
      </c>
      <c r="Y389" s="207"/>
      <c r="Z389" s="207"/>
    </row>
    <row r="390" spans="1:26" ht="23.25" outlineLevel="2" x14ac:dyDescent="0.3">
      <c r="A390" s="120" t="s">
        <v>779</v>
      </c>
      <c r="B390" s="198"/>
      <c r="C390" s="85" t="s">
        <v>493</v>
      </c>
      <c r="D390" s="78" t="s">
        <v>21</v>
      </c>
      <c r="E390" s="78">
        <v>1</v>
      </c>
      <c r="F390" s="78">
        <v>1</v>
      </c>
      <c r="G390" s="198"/>
      <c r="H390" s="198"/>
      <c r="I390" s="124">
        <v>45481.04</v>
      </c>
      <c r="J390" s="124">
        <v>45481.04</v>
      </c>
      <c r="K390" s="63" t="s">
        <v>45</v>
      </c>
      <c r="L390" s="63" t="s">
        <v>45</v>
      </c>
      <c r="M390" s="109"/>
      <c r="N390" s="144">
        <v>45481.04</v>
      </c>
      <c r="O390" s="63" t="s">
        <v>45</v>
      </c>
      <c r="P390" s="63" t="s">
        <v>45</v>
      </c>
      <c r="Q390" s="109" t="s">
        <v>45</v>
      </c>
      <c r="R390" s="109" t="s">
        <v>45</v>
      </c>
      <c r="S390" s="109" t="s">
        <v>45</v>
      </c>
      <c r="T390" s="109" t="s">
        <v>45</v>
      </c>
      <c r="U390" s="109" t="s">
        <v>45</v>
      </c>
      <c r="V390" s="109" t="s">
        <v>45</v>
      </c>
      <c r="W390" s="109" t="s">
        <v>45</v>
      </c>
      <c r="X390" s="109" t="s">
        <v>45</v>
      </c>
      <c r="Y390" s="207"/>
      <c r="Z390" s="207"/>
    </row>
    <row r="391" spans="1:26" ht="23.25" outlineLevel="2" x14ac:dyDescent="0.3">
      <c r="A391" s="120" t="s">
        <v>780</v>
      </c>
      <c r="B391" s="198"/>
      <c r="C391" s="85" t="s">
        <v>494</v>
      </c>
      <c r="D391" s="78" t="s">
        <v>21</v>
      </c>
      <c r="E391" s="78">
        <v>4</v>
      </c>
      <c r="F391" s="78">
        <v>4</v>
      </c>
      <c r="G391" s="198"/>
      <c r="H391" s="198"/>
      <c r="I391" s="124">
        <v>179.32</v>
      </c>
      <c r="J391" s="124">
        <v>179.32</v>
      </c>
      <c r="K391" s="63" t="s">
        <v>45</v>
      </c>
      <c r="L391" s="63" t="s">
        <v>45</v>
      </c>
      <c r="M391" s="109"/>
      <c r="N391" s="144">
        <v>179.32</v>
      </c>
      <c r="O391" s="63" t="s">
        <v>45</v>
      </c>
      <c r="P391" s="63" t="s">
        <v>45</v>
      </c>
      <c r="Q391" s="109" t="s">
        <v>45</v>
      </c>
      <c r="R391" s="109" t="s">
        <v>45</v>
      </c>
      <c r="S391" s="109" t="s">
        <v>45</v>
      </c>
      <c r="T391" s="109" t="s">
        <v>45</v>
      </c>
      <c r="U391" s="109" t="s">
        <v>45</v>
      </c>
      <c r="V391" s="109" t="s">
        <v>45</v>
      </c>
      <c r="W391" s="109" t="s">
        <v>45</v>
      </c>
      <c r="X391" s="109" t="s">
        <v>45</v>
      </c>
      <c r="Y391" s="207"/>
      <c r="Z391" s="207"/>
    </row>
    <row r="392" spans="1:26" ht="23.25" outlineLevel="2" x14ac:dyDescent="0.3">
      <c r="A392" s="120" t="s">
        <v>781</v>
      </c>
      <c r="B392" s="198"/>
      <c r="C392" s="85" t="s">
        <v>495</v>
      </c>
      <c r="D392" s="78" t="s">
        <v>21</v>
      </c>
      <c r="E392" s="78">
        <v>3</v>
      </c>
      <c r="F392" s="78">
        <v>3</v>
      </c>
      <c r="G392" s="198"/>
      <c r="H392" s="198"/>
      <c r="I392" s="124">
        <v>985.62</v>
      </c>
      <c r="J392" s="124">
        <v>985.62</v>
      </c>
      <c r="K392" s="63" t="s">
        <v>45</v>
      </c>
      <c r="L392" s="63" t="s">
        <v>45</v>
      </c>
      <c r="M392" s="109"/>
      <c r="N392" s="144">
        <v>985.62</v>
      </c>
      <c r="O392" s="63" t="s">
        <v>45</v>
      </c>
      <c r="P392" s="63" t="s">
        <v>45</v>
      </c>
      <c r="Q392" s="109" t="s">
        <v>45</v>
      </c>
      <c r="R392" s="109" t="s">
        <v>45</v>
      </c>
      <c r="S392" s="109" t="s">
        <v>45</v>
      </c>
      <c r="T392" s="109" t="s">
        <v>45</v>
      </c>
      <c r="U392" s="109" t="s">
        <v>45</v>
      </c>
      <c r="V392" s="109" t="s">
        <v>45</v>
      </c>
      <c r="W392" s="109" t="s">
        <v>45</v>
      </c>
      <c r="X392" s="109" t="s">
        <v>45</v>
      </c>
      <c r="Y392" s="207"/>
      <c r="Z392" s="207"/>
    </row>
    <row r="393" spans="1:26" ht="23.25" outlineLevel="2" x14ac:dyDescent="0.3">
      <c r="A393" s="120" t="s">
        <v>782</v>
      </c>
      <c r="B393" s="198"/>
      <c r="C393" s="85" t="s">
        <v>496</v>
      </c>
      <c r="D393" s="78" t="s">
        <v>21</v>
      </c>
      <c r="E393" s="78">
        <v>3</v>
      </c>
      <c r="F393" s="78">
        <v>3</v>
      </c>
      <c r="G393" s="198"/>
      <c r="H393" s="198"/>
      <c r="I393" s="124">
        <v>1903.02</v>
      </c>
      <c r="J393" s="124">
        <v>1903.02</v>
      </c>
      <c r="K393" s="63" t="s">
        <v>45</v>
      </c>
      <c r="L393" s="63" t="s">
        <v>45</v>
      </c>
      <c r="M393" s="109"/>
      <c r="N393" s="144">
        <v>1903.02</v>
      </c>
      <c r="O393" s="63" t="s">
        <v>45</v>
      </c>
      <c r="P393" s="63" t="s">
        <v>45</v>
      </c>
      <c r="Q393" s="109" t="s">
        <v>45</v>
      </c>
      <c r="R393" s="109" t="s">
        <v>45</v>
      </c>
      <c r="S393" s="109" t="s">
        <v>45</v>
      </c>
      <c r="T393" s="109" t="s">
        <v>45</v>
      </c>
      <c r="U393" s="109" t="s">
        <v>45</v>
      </c>
      <c r="V393" s="109" t="s">
        <v>45</v>
      </c>
      <c r="W393" s="109" t="s">
        <v>45</v>
      </c>
      <c r="X393" s="109" t="s">
        <v>45</v>
      </c>
      <c r="Y393" s="207"/>
      <c r="Z393" s="207"/>
    </row>
    <row r="394" spans="1:26" ht="23.25" outlineLevel="2" x14ac:dyDescent="0.3">
      <c r="A394" s="120" t="s">
        <v>783</v>
      </c>
      <c r="B394" s="198"/>
      <c r="C394" s="85" t="s">
        <v>497</v>
      </c>
      <c r="D394" s="78" t="s">
        <v>21</v>
      </c>
      <c r="E394" s="78">
        <v>3</v>
      </c>
      <c r="F394" s="78">
        <v>3</v>
      </c>
      <c r="G394" s="198"/>
      <c r="H394" s="198"/>
      <c r="I394" s="124">
        <v>340.05</v>
      </c>
      <c r="J394" s="124">
        <v>340.05</v>
      </c>
      <c r="K394" s="63" t="s">
        <v>45</v>
      </c>
      <c r="L394" s="63" t="s">
        <v>45</v>
      </c>
      <c r="M394" s="109"/>
      <c r="N394" s="144">
        <v>340.05</v>
      </c>
      <c r="O394" s="63" t="s">
        <v>45</v>
      </c>
      <c r="P394" s="63" t="s">
        <v>45</v>
      </c>
      <c r="Q394" s="109" t="s">
        <v>45</v>
      </c>
      <c r="R394" s="109" t="s">
        <v>45</v>
      </c>
      <c r="S394" s="109" t="s">
        <v>45</v>
      </c>
      <c r="T394" s="109" t="s">
        <v>45</v>
      </c>
      <c r="U394" s="109" t="s">
        <v>45</v>
      </c>
      <c r="V394" s="109" t="s">
        <v>45</v>
      </c>
      <c r="W394" s="109" t="s">
        <v>45</v>
      </c>
      <c r="X394" s="109" t="s">
        <v>45</v>
      </c>
      <c r="Y394" s="207"/>
      <c r="Z394" s="207"/>
    </row>
    <row r="395" spans="1:26" ht="23.25" outlineLevel="2" x14ac:dyDescent="0.3">
      <c r="A395" s="120" t="s">
        <v>784</v>
      </c>
      <c r="B395" s="198"/>
      <c r="C395" s="85" t="s">
        <v>498</v>
      </c>
      <c r="D395" s="78" t="s">
        <v>21</v>
      </c>
      <c r="E395" s="78">
        <v>1</v>
      </c>
      <c r="F395" s="78">
        <v>1</v>
      </c>
      <c r="G395" s="198"/>
      <c r="H395" s="198"/>
      <c r="I395" s="124">
        <v>1877.56</v>
      </c>
      <c r="J395" s="124">
        <v>1877.56</v>
      </c>
      <c r="K395" s="63" t="s">
        <v>45</v>
      </c>
      <c r="L395" s="63" t="s">
        <v>45</v>
      </c>
      <c r="M395" s="109"/>
      <c r="N395" s="144">
        <v>1877.56</v>
      </c>
      <c r="O395" s="63" t="s">
        <v>45</v>
      </c>
      <c r="P395" s="63" t="s">
        <v>45</v>
      </c>
      <c r="Q395" s="109" t="s">
        <v>45</v>
      </c>
      <c r="R395" s="109" t="s">
        <v>45</v>
      </c>
      <c r="S395" s="109" t="s">
        <v>45</v>
      </c>
      <c r="T395" s="109" t="s">
        <v>45</v>
      </c>
      <c r="U395" s="109" t="s">
        <v>45</v>
      </c>
      <c r="V395" s="109" t="s">
        <v>45</v>
      </c>
      <c r="W395" s="109" t="s">
        <v>45</v>
      </c>
      <c r="X395" s="109" t="s">
        <v>45</v>
      </c>
      <c r="Y395" s="207"/>
      <c r="Z395" s="207"/>
    </row>
    <row r="396" spans="1:26" ht="23.25" outlineLevel="2" x14ac:dyDescent="0.3">
      <c r="A396" s="120" t="s">
        <v>785</v>
      </c>
      <c r="B396" s="198"/>
      <c r="C396" s="85" t="s">
        <v>499</v>
      </c>
      <c r="D396" s="78" t="s">
        <v>21</v>
      </c>
      <c r="E396" s="78">
        <v>2</v>
      </c>
      <c r="F396" s="78">
        <v>2</v>
      </c>
      <c r="G396" s="198"/>
      <c r="H396" s="198"/>
      <c r="I396" s="124">
        <v>22969.18</v>
      </c>
      <c r="J396" s="124">
        <v>22969.18</v>
      </c>
      <c r="K396" s="63" t="s">
        <v>45</v>
      </c>
      <c r="L396" s="63" t="s">
        <v>45</v>
      </c>
      <c r="M396" s="109"/>
      <c r="N396" s="144">
        <v>22969.18</v>
      </c>
      <c r="O396" s="63" t="s">
        <v>45</v>
      </c>
      <c r="P396" s="63" t="s">
        <v>45</v>
      </c>
      <c r="Q396" s="109" t="s">
        <v>45</v>
      </c>
      <c r="R396" s="109" t="s">
        <v>45</v>
      </c>
      <c r="S396" s="109" t="s">
        <v>45</v>
      </c>
      <c r="T396" s="109" t="s">
        <v>45</v>
      </c>
      <c r="U396" s="109" t="s">
        <v>45</v>
      </c>
      <c r="V396" s="109" t="s">
        <v>45</v>
      </c>
      <c r="W396" s="109" t="s">
        <v>45</v>
      </c>
      <c r="X396" s="109" t="s">
        <v>45</v>
      </c>
      <c r="Y396" s="207"/>
      <c r="Z396" s="207"/>
    </row>
    <row r="397" spans="1:26" ht="23.25" outlineLevel="2" x14ac:dyDescent="0.3">
      <c r="A397" s="120" t="s">
        <v>786</v>
      </c>
      <c r="B397" s="198"/>
      <c r="C397" s="85" t="s">
        <v>500</v>
      </c>
      <c r="D397" s="78" t="s">
        <v>21</v>
      </c>
      <c r="E397" s="78">
        <v>1</v>
      </c>
      <c r="F397" s="78">
        <v>1</v>
      </c>
      <c r="G397" s="198"/>
      <c r="H397" s="198"/>
      <c r="I397" s="124">
        <v>487</v>
      </c>
      <c r="J397" s="124">
        <v>487</v>
      </c>
      <c r="K397" s="63" t="s">
        <v>45</v>
      </c>
      <c r="L397" s="63" t="s">
        <v>45</v>
      </c>
      <c r="M397" s="109"/>
      <c r="N397" s="144">
        <v>487</v>
      </c>
      <c r="O397" s="63" t="s">
        <v>45</v>
      </c>
      <c r="P397" s="63" t="s">
        <v>45</v>
      </c>
      <c r="Q397" s="109" t="s">
        <v>45</v>
      </c>
      <c r="R397" s="109" t="s">
        <v>45</v>
      </c>
      <c r="S397" s="109" t="s">
        <v>45</v>
      </c>
      <c r="T397" s="109" t="s">
        <v>45</v>
      </c>
      <c r="U397" s="109" t="s">
        <v>45</v>
      </c>
      <c r="V397" s="109" t="s">
        <v>45</v>
      </c>
      <c r="W397" s="109" t="s">
        <v>45</v>
      </c>
      <c r="X397" s="109" t="s">
        <v>45</v>
      </c>
      <c r="Y397" s="207"/>
      <c r="Z397" s="207"/>
    </row>
    <row r="398" spans="1:26" ht="23.25" outlineLevel="2" x14ac:dyDescent="0.3">
      <c r="A398" s="120" t="s">
        <v>787</v>
      </c>
      <c r="B398" s="198"/>
      <c r="C398" s="85" t="s">
        <v>501</v>
      </c>
      <c r="D398" s="78" t="s">
        <v>21</v>
      </c>
      <c r="E398" s="78">
        <v>6</v>
      </c>
      <c r="F398" s="78">
        <v>6</v>
      </c>
      <c r="G398" s="198"/>
      <c r="H398" s="198"/>
      <c r="I398" s="124">
        <f>5040-439.2022</f>
        <v>4600.7978000000003</v>
      </c>
      <c r="J398" s="124">
        <f>5040-439.2022</f>
        <v>4600.7978000000003</v>
      </c>
      <c r="K398" s="63" t="s">
        <v>45</v>
      </c>
      <c r="L398" s="63" t="s">
        <v>45</v>
      </c>
      <c r="M398" s="109"/>
      <c r="N398" s="144">
        <f>5040-439.2022</f>
        <v>4600.7978000000003</v>
      </c>
      <c r="O398" s="63" t="s">
        <v>45</v>
      </c>
      <c r="P398" s="63" t="s">
        <v>45</v>
      </c>
      <c r="Q398" s="109" t="s">
        <v>45</v>
      </c>
      <c r="R398" s="109" t="s">
        <v>45</v>
      </c>
      <c r="S398" s="109" t="s">
        <v>45</v>
      </c>
      <c r="T398" s="109" t="s">
        <v>45</v>
      </c>
      <c r="U398" s="109" t="s">
        <v>45</v>
      </c>
      <c r="V398" s="109" t="s">
        <v>45</v>
      </c>
      <c r="W398" s="109" t="s">
        <v>45</v>
      </c>
      <c r="X398" s="109" t="s">
        <v>45</v>
      </c>
      <c r="Y398" s="207"/>
      <c r="Z398" s="207"/>
    </row>
    <row r="399" spans="1:26" ht="22.5" outlineLevel="1" collapsed="1" x14ac:dyDescent="0.3">
      <c r="A399" s="119" t="s">
        <v>120</v>
      </c>
      <c r="B399" s="198"/>
      <c r="C399" s="74" t="s">
        <v>502</v>
      </c>
      <c r="D399" s="97" t="s">
        <v>21</v>
      </c>
      <c r="E399" s="97">
        <f t="shared" ref="E399:F399" si="6">SUM(E400:E402)</f>
        <v>23</v>
      </c>
      <c r="F399" s="97">
        <f t="shared" si="6"/>
        <v>23</v>
      </c>
      <c r="G399" s="198"/>
      <c r="H399" s="198"/>
      <c r="I399" s="123">
        <f t="shared" ref="I399:J399" si="7">SUM(I400:I402)</f>
        <v>9120</v>
      </c>
      <c r="J399" s="123">
        <f t="shared" si="7"/>
        <v>9120</v>
      </c>
      <c r="K399" s="63" t="s">
        <v>45</v>
      </c>
      <c r="L399" s="63" t="s">
        <v>45</v>
      </c>
      <c r="M399" s="109"/>
      <c r="N399" s="145">
        <f t="shared" ref="N399" si="8">SUM(N400:N402)</f>
        <v>9120</v>
      </c>
      <c r="O399" s="63" t="s">
        <v>45</v>
      </c>
      <c r="P399" s="63" t="s">
        <v>45</v>
      </c>
      <c r="Q399" s="108"/>
      <c r="R399" s="108"/>
      <c r="S399" s="108"/>
      <c r="T399" s="136"/>
      <c r="U399" s="108"/>
      <c r="V399" s="108"/>
      <c r="W399" s="108"/>
      <c r="X399" s="108"/>
      <c r="Y399" s="207"/>
      <c r="Z399" s="207"/>
    </row>
    <row r="400" spans="1:26" ht="23.25" outlineLevel="1" x14ac:dyDescent="0.3">
      <c r="A400" s="120" t="s">
        <v>788</v>
      </c>
      <c r="B400" s="198"/>
      <c r="C400" s="77" t="s">
        <v>503</v>
      </c>
      <c r="D400" s="78" t="s">
        <v>21</v>
      </c>
      <c r="E400" s="78">
        <v>15</v>
      </c>
      <c r="F400" s="78">
        <v>15</v>
      </c>
      <c r="G400" s="198"/>
      <c r="H400" s="198"/>
      <c r="I400" s="124">
        <v>6270</v>
      </c>
      <c r="J400" s="124">
        <v>6270</v>
      </c>
      <c r="K400" s="63" t="s">
        <v>45</v>
      </c>
      <c r="L400" s="63" t="s">
        <v>45</v>
      </c>
      <c r="M400" s="109"/>
      <c r="N400" s="144">
        <v>6270</v>
      </c>
      <c r="O400" s="63" t="s">
        <v>45</v>
      </c>
      <c r="P400" s="63" t="s">
        <v>45</v>
      </c>
      <c r="Q400" s="109" t="s">
        <v>45</v>
      </c>
      <c r="R400" s="109" t="s">
        <v>45</v>
      </c>
      <c r="S400" s="109" t="s">
        <v>45</v>
      </c>
      <c r="T400" s="109" t="s">
        <v>45</v>
      </c>
      <c r="U400" s="109" t="s">
        <v>45</v>
      </c>
      <c r="V400" s="109" t="s">
        <v>45</v>
      </c>
      <c r="W400" s="109" t="s">
        <v>45</v>
      </c>
      <c r="X400" s="109" t="s">
        <v>45</v>
      </c>
      <c r="Y400" s="207"/>
      <c r="Z400" s="207"/>
    </row>
    <row r="401" spans="1:26" ht="23.25" outlineLevel="1" x14ac:dyDescent="0.3">
      <c r="A401" s="120" t="s">
        <v>789</v>
      </c>
      <c r="B401" s="198"/>
      <c r="C401" s="77" t="s">
        <v>504</v>
      </c>
      <c r="D401" s="78" t="s">
        <v>21</v>
      </c>
      <c r="E401" s="78">
        <v>3</v>
      </c>
      <c r="F401" s="78">
        <v>3</v>
      </c>
      <c r="G401" s="198"/>
      <c r="H401" s="198"/>
      <c r="I401" s="124">
        <v>2310</v>
      </c>
      <c r="J401" s="124">
        <v>2310</v>
      </c>
      <c r="K401" s="63" t="s">
        <v>45</v>
      </c>
      <c r="L401" s="63" t="s">
        <v>45</v>
      </c>
      <c r="M401" s="109"/>
      <c r="N401" s="144">
        <v>2310</v>
      </c>
      <c r="O401" s="63" t="s">
        <v>45</v>
      </c>
      <c r="P401" s="63" t="s">
        <v>45</v>
      </c>
      <c r="Q401" s="109" t="s">
        <v>45</v>
      </c>
      <c r="R401" s="109" t="s">
        <v>45</v>
      </c>
      <c r="S401" s="109" t="s">
        <v>45</v>
      </c>
      <c r="T401" s="109" t="s">
        <v>45</v>
      </c>
      <c r="U401" s="109" t="s">
        <v>45</v>
      </c>
      <c r="V401" s="109" t="s">
        <v>45</v>
      </c>
      <c r="W401" s="109" t="s">
        <v>45</v>
      </c>
      <c r="X401" s="109" t="s">
        <v>45</v>
      </c>
      <c r="Y401" s="207"/>
      <c r="Z401" s="207"/>
    </row>
    <row r="402" spans="1:26" ht="23.25" outlineLevel="1" x14ac:dyDescent="0.3">
      <c r="A402" s="120" t="s">
        <v>790</v>
      </c>
      <c r="B402" s="198"/>
      <c r="C402" s="90" t="s">
        <v>505</v>
      </c>
      <c r="D402" s="114" t="s">
        <v>21</v>
      </c>
      <c r="E402" s="114">
        <v>5</v>
      </c>
      <c r="F402" s="114">
        <v>5</v>
      </c>
      <c r="G402" s="198"/>
      <c r="H402" s="198"/>
      <c r="I402" s="124">
        <v>540</v>
      </c>
      <c r="J402" s="124">
        <v>540</v>
      </c>
      <c r="K402" s="63" t="s">
        <v>45</v>
      </c>
      <c r="L402" s="63" t="s">
        <v>45</v>
      </c>
      <c r="M402" s="111"/>
      <c r="N402" s="144">
        <v>540</v>
      </c>
      <c r="O402" s="63" t="s">
        <v>45</v>
      </c>
      <c r="P402" s="63" t="s">
        <v>45</v>
      </c>
      <c r="Q402" s="109" t="s">
        <v>45</v>
      </c>
      <c r="R402" s="109" t="s">
        <v>45</v>
      </c>
      <c r="S402" s="109" t="s">
        <v>45</v>
      </c>
      <c r="T402" s="109" t="s">
        <v>45</v>
      </c>
      <c r="U402" s="109" t="s">
        <v>45</v>
      </c>
      <c r="V402" s="109" t="s">
        <v>45</v>
      </c>
      <c r="W402" s="109" t="s">
        <v>45</v>
      </c>
      <c r="X402" s="109" t="s">
        <v>45</v>
      </c>
      <c r="Y402" s="207"/>
      <c r="Z402" s="207"/>
    </row>
    <row r="403" spans="1:26" ht="22.5" x14ac:dyDescent="0.3">
      <c r="A403" s="119" t="s">
        <v>101</v>
      </c>
      <c r="B403" s="199"/>
      <c r="C403" s="74" t="s">
        <v>94</v>
      </c>
      <c r="D403" s="97"/>
      <c r="E403" s="97"/>
      <c r="F403" s="106"/>
      <c r="G403" s="199"/>
      <c r="H403" s="199"/>
      <c r="I403" s="125">
        <v>2986925.3030399997</v>
      </c>
      <c r="J403" s="125">
        <v>2986925.3030399997</v>
      </c>
      <c r="K403" s="63" t="s">
        <v>45</v>
      </c>
      <c r="L403" s="63" t="s">
        <v>45</v>
      </c>
      <c r="M403" s="109"/>
      <c r="N403" s="76">
        <v>2986925.3030399997</v>
      </c>
      <c r="O403" s="63" t="s">
        <v>45</v>
      </c>
      <c r="P403" s="63" t="s">
        <v>45</v>
      </c>
      <c r="Q403" s="109" t="s">
        <v>45</v>
      </c>
      <c r="R403" s="109" t="s">
        <v>45</v>
      </c>
      <c r="S403" s="109" t="s">
        <v>45</v>
      </c>
      <c r="T403" s="109" t="s">
        <v>45</v>
      </c>
      <c r="U403" s="109" t="s">
        <v>45</v>
      </c>
      <c r="V403" s="109" t="s">
        <v>45</v>
      </c>
      <c r="W403" s="109" t="s">
        <v>45</v>
      </c>
      <c r="X403" s="109" t="s">
        <v>45</v>
      </c>
      <c r="Y403" s="208"/>
      <c r="Z403" s="208"/>
    </row>
    <row r="404" spans="1:26" ht="22.5" x14ac:dyDescent="0.3">
      <c r="A404" s="118"/>
      <c r="B404" s="106"/>
      <c r="C404" s="74"/>
      <c r="D404" s="97"/>
      <c r="E404" s="97"/>
      <c r="F404" s="106"/>
      <c r="G404" s="106"/>
      <c r="H404" s="106"/>
      <c r="I404" s="146">
        <f>I13+I151+I257+I320+I328+I403</f>
        <v>12072605</v>
      </c>
      <c r="J404" s="146">
        <f>J13+J151+J257+J320+J328+J403</f>
        <v>12072605</v>
      </c>
      <c r="K404" s="106"/>
      <c r="L404" s="108"/>
      <c r="M404" s="76">
        <f>M13+M151+M257</f>
        <v>5903130.3122300003</v>
      </c>
      <c r="N404" s="76">
        <v>6169475</v>
      </c>
      <c r="O404" s="108"/>
      <c r="P404" s="108"/>
      <c r="Q404" s="108"/>
      <c r="R404" s="108"/>
      <c r="S404" s="108"/>
      <c r="T404" s="136"/>
      <c r="U404" s="108"/>
      <c r="V404" s="108"/>
      <c r="W404" s="108"/>
      <c r="X404" s="108"/>
      <c r="Y404" s="106"/>
      <c r="Z404" s="106"/>
    </row>
    <row r="405" spans="1:26" ht="45" x14ac:dyDescent="0.3">
      <c r="C405" s="112" t="s">
        <v>506</v>
      </c>
      <c r="D405" s="113"/>
      <c r="E405" s="113"/>
    </row>
    <row r="407" spans="1:26" ht="34.5" hidden="1" customHeight="1" x14ac:dyDescent="0.4">
      <c r="C407" s="147" t="s">
        <v>793</v>
      </c>
      <c r="D407" s="148"/>
      <c r="E407" s="148"/>
      <c r="F407" s="148"/>
      <c r="G407" s="148"/>
      <c r="H407" s="148"/>
      <c r="I407" s="148"/>
      <c r="J407" s="149"/>
      <c r="K407" s="150" t="s">
        <v>794</v>
      </c>
      <c r="L407" s="149"/>
    </row>
    <row r="408" spans="1:26" ht="48.75" hidden="1" customHeight="1" x14ac:dyDescent="0.4">
      <c r="C408" s="147" t="s">
        <v>795</v>
      </c>
      <c r="D408" s="150"/>
      <c r="E408" s="150"/>
      <c r="F408" s="150"/>
      <c r="G408" s="150"/>
      <c r="H408" s="150"/>
      <c r="I408" s="150"/>
      <c r="J408" s="151"/>
      <c r="K408" s="150"/>
      <c r="L408" s="149"/>
    </row>
    <row r="409" spans="1:26" ht="47.25" hidden="1" customHeight="1" x14ac:dyDescent="0.4">
      <c r="C409" s="150" t="s">
        <v>796</v>
      </c>
      <c r="D409" s="150"/>
      <c r="E409" s="150"/>
      <c r="F409" s="150"/>
      <c r="G409" s="150"/>
      <c r="H409" s="150"/>
      <c r="I409" s="150"/>
      <c r="J409" s="151"/>
      <c r="K409" s="150" t="s">
        <v>797</v>
      </c>
      <c r="L409" s="149"/>
    </row>
    <row r="410" spans="1:26" ht="26.25" hidden="1" x14ac:dyDescent="0.4">
      <c r="C410" s="148"/>
      <c r="D410" s="148"/>
      <c r="E410" s="148"/>
      <c r="F410" s="148"/>
      <c r="G410" s="148"/>
      <c r="H410" s="148"/>
      <c r="I410" s="148"/>
      <c r="J410" s="149"/>
      <c r="K410" s="148"/>
      <c r="L410" s="149"/>
    </row>
    <row r="411" spans="1:26" hidden="1" x14ac:dyDescent="0.3"/>
  </sheetData>
  <mergeCells count="139">
    <mergeCell ref="J9:J11"/>
    <mergeCell ref="C9:C11"/>
    <mergeCell ref="D9:D11"/>
    <mergeCell ref="M10:M11"/>
    <mergeCell ref="Y7:Y11"/>
    <mergeCell ref="L9:L11"/>
    <mergeCell ref="O9:O11"/>
    <mergeCell ref="P9:P11"/>
    <mergeCell ref="Q9:R10"/>
    <mergeCell ref="S9:T10"/>
    <mergeCell ref="E10:E11"/>
    <mergeCell ref="F10:F11"/>
    <mergeCell ref="Z13:Z403"/>
    <mergeCell ref="Y13:Y403"/>
    <mergeCell ref="A1:Z1"/>
    <mergeCell ref="Y2:Z2"/>
    <mergeCell ref="A3:Z3"/>
    <mergeCell ref="A4:Z4"/>
    <mergeCell ref="A5:Z5"/>
    <mergeCell ref="A7:A11"/>
    <mergeCell ref="B7:G8"/>
    <mergeCell ref="H7:H11"/>
    <mergeCell ref="I7:L8"/>
    <mergeCell ref="M7:P8"/>
    <mergeCell ref="N10:N11"/>
    <mergeCell ref="K9:K11"/>
    <mergeCell ref="Z7:Z11"/>
    <mergeCell ref="U9:V10"/>
    <mergeCell ref="W9:X10"/>
    <mergeCell ref="Q7:X8"/>
    <mergeCell ref="E9:F9"/>
    <mergeCell ref="M9:N9"/>
    <mergeCell ref="B9:B11"/>
    <mergeCell ref="G9:G11"/>
    <mergeCell ref="I9:I11"/>
    <mergeCell ref="E183:E185"/>
    <mergeCell ref="E153:E155"/>
    <mergeCell ref="E159:E161"/>
    <mergeCell ref="E162:E164"/>
    <mergeCell ref="E165:E167"/>
    <mergeCell ref="E168:E170"/>
    <mergeCell ref="E201:E203"/>
    <mergeCell ref="E205:E207"/>
    <mergeCell ref="E208:E210"/>
    <mergeCell ref="E171:E173"/>
    <mergeCell ref="E174:E176"/>
    <mergeCell ref="E177:E179"/>
    <mergeCell ref="E180:E182"/>
    <mergeCell ref="E211:E213"/>
    <mergeCell ref="E214:E216"/>
    <mergeCell ref="E186:E188"/>
    <mergeCell ref="E189:E191"/>
    <mergeCell ref="E192:E194"/>
    <mergeCell ref="E195:E197"/>
    <mergeCell ref="E198:E200"/>
    <mergeCell ref="E254:E256"/>
    <mergeCell ref="E258:E260"/>
    <mergeCell ref="E251:E253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E232:E234"/>
    <mergeCell ref="E235:E237"/>
    <mergeCell ref="E238:E240"/>
    <mergeCell ref="E241:E243"/>
    <mergeCell ref="E245:E247"/>
    <mergeCell ref="E217:E219"/>
    <mergeCell ref="E220:E222"/>
    <mergeCell ref="E223:E225"/>
    <mergeCell ref="E226:E228"/>
    <mergeCell ref="E229:E231"/>
    <mergeCell ref="A235:A237"/>
    <mergeCell ref="A238:A240"/>
    <mergeCell ref="A211:A213"/>
    <mergeCell ref="A214:A216"/>
    <mergeCell ref="A217:A219"/>
    <mergeCell ref="A220:A222"/>
    <mergeCell ref="A223:A225"/>
    <mergeCell ref="A195:A197"/>
    <mergeCell ref="A198:A200"/>
    <mergeCell ref="A201:A203"/>
    <mergeCell ref="A205:A207"/>
    <mergeCell ref="A208:A210"/>
    <mergeCell ref="A258:A260"/>
    <mergeCell ref="F153:F155"/>
    <mergeCell ref="F159:F161"/>
    <mergeCell ref="F162:F164"/>
    <mergeCell ref="F165:F167"/>
    <mergeCell ref="F168:F170"/>
    <mergeCell ref="F171:F173"/>
    <mergeCell ref="F174:F176"/>
    <mergeCell ref="F177:F179"/>
    <mergeCell ref="F180:F182"/>
    <mergeCell ref="F183:F185"/>
    <mergeCell ref="F186:F188"/>
    <mergeCell ref="F189:F191"/>
    <mergeCell ref="F192:F194"/>
    <mergeCell ref="F195:F197"/>
    <mergeCell ref="F198:F200"/>
    <mergeCell ref="A241:A243"/>
    <mergeCell ref="A245:A247"/>
    <mergeCell ref="A248:A250"/>
    <mergeCell ref="A251:A253"/>
    <mergeCell ref="A254:A256"/>
    <mergeCell ref="A226:A228"/>
    <mergeCell ref="A229:A231"/>
    <mergeCell ref="A232:A234"/>
    <mergeCell ref="H13:H403"/>
    <mergeCell ref="B13:B403"/>
    <mergeCell ref="F248:F250"/>
    <mergeCell ref="F251:F253"/>
    <mergeCell ref="F254:F256"/>
    <mergeCell ref="F258:F260"/>
    <mergeCell ref="G13:G403"/>
    <mergeCell ref="F232:F234"/>
    <mergeCell ref="F235:F237"/>
    <mergeCell ref="F238:F240"/>
    <mergeCell ref="F241:F243"/>
    <mergeCell ref="F245:F247"/>
    <mergeCell ref="F217:F219"/>
    <mergeCell ref="F220:F222"/>
    <mergeCell ref="F223:F225"/>
    <mergeCell ref="F226:F228"/>
    <mergeCell ref="F229:F231"/>
    <mergeCell ref="F201:F203"/>
    <mergeCell ref="F205:F207"/>
    <mergeCell ref="F208:F210"/>
    <mergeCell ref="F211:F213"/>
    <mergeCell ref="F214:F216"/>
    <mergeCell ref="E248:E250"/>
  </mergeCells>
  <phoneticPr fontId="51" type="noConversion"/>
  <conditionalFormatting sqref="C16">
    <cfRule type="duplicateValues" dxfId="0" priority="1"/>
  </conditionalFormatting>
  <pageMargins left="0.11811023622047245" right="0.11811023622047245" top="0.15748031496062992" bottom="0.15748031496062992" header="0.31496062992125984" footer="0.31496062992125984"/>
  <pageSetup paperSize="9" scale="24" fitToHeight="0" orientation="landscape" r:id="rId1"/>
  <rowBreaks count="3" manualBreakCount="3">
    <brk id="68" max="25" man="1"/>
    <brk id="171" max="25" man="1"/>
    <brk id="19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СМИ 2019г. </vt:lpstr>
      <vt:lpstr>2023</vt:lpstr>
      <vt:lpstr>'2023'!Заголовки_для_печати</vt:lpstr>
      <vt:lpstr>'СМИ 2019г. '!Заголовки_для_печати</vt:lpstr>
      <vt:lpstr>'2023'!Область_печати</vt:lpstr>
      <vt:lpstr>'СМИ 2019г.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2024-04-16T09:29:39Z</dcterms:modified>
</cp:coreProperties>
</file>